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3740"/>
  </bookViews>
  <sheets>
    <sheet name="Munka2" sheetId="2" r:id="rId1"/>
    <sheet name="Munka3" sheetId="3" r:id="rId2"/>
  </sheets>
  <definedNames>
    <definedName name="_xlnm.Print_Titles" localSheetId="0">Munka2!$A:$B</definedName>
  </definedNames>
  <calcPr calcId="145621"/>
</workbook>
</file>

<file path=xl/calcChain.xml><?xml version="1.0" encoding="utf-8"?>
<calcChain xmlns="http://schemas.openxmlformats.org/spreadsheetml/2006/main">
  <c r="W35" i="2" l="1"/>
  <c r="H35" i="2" l="1"/>
  <c r="T37" i="2" l="1"/>
  <c r="V15" i="2" l="1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U16" i="2"/>
  <c r="U17" i="2"/>
  <c r="W17" i="2" s="1"/>
  <c r="U18" i="2"/>
  <c r="U19" i="2"/>
  <c r="U20" i="2"/>
  <c r="W20" i="2" s="1"/>
  <c r="U21" i="2"/>
  <c r="U22" i="2"/>
  <c r="W22" i="2" s="1"/>
  <c r="U23" i="2"/>
  <c r="U24" i="2"/>
  <c r="W24" i="2" s="1"/>
  <c r="U25" i="2"/>
  <c r="U26" i="2"/>
  <c r="W26" i="2" s="1"/>
  <c r="U27" i="2"/>
  <c r="U28" i="2"/>
  <c r="U29" i="2"/>
  <c r="U30" i="2"/>
  <c r="U31" i="2"/>
  <c r="U32" i="2"/>
  <c r="U33" i="2"/>
  <c r="U34" i="2"/>
  <c r="W34" i="2" s="1"/>
  <c r="U35" i="2"/>
  <c r="U36" i="2"/>
  <c r="W36" i="2" s="1"/>
  <c r="U37" i="2"/>
  <c r="U15" i="2"/>
  <c r="V4" i="2"/>
  <c r="V5" i="2"/>
  <c r="V6" i="2"/>
  <c r="V7" i="2"/>
  <c r="V8" i="2"/>
  <c r="V9" i="2"/>
  <c r="U5" i="2"/>
  <c r="U6" i="2"/>
  <c r="U7" i="2"/>
  <c r="U8" i="2"/>
  <c r="U9" i="2"/>
  <c r="U4" i="2"/>
  <c r="Q28" i="2"/>
  <c r="N31" i="2"/>
  <c r="N28" i="2"/>
  <c r="K31" i="2"/>
  <c r="K28" i="2"/>
  <c r="K5" i="2"/>
  <c r="K10" i="2" s="1"/>
  <c r="H16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5" i="2"/>
  <c r="H5" i="2"/>
  <c r="H6" i="2"/>
  <c r="H7" i="2"/>
  <c r="H8" i="2"/>
  <c r="H4" i="2"/>
  <c r="W16" i="2"/>
  <c r="W18" i="2"/>
  <c r="W37" i="2"/>
  <c r="W15" i="2"/>
  <c r="D38" i="2"/>
  <c r="E38" i="2"/>
  <c r="F38" i="2"/>
  <c r="G38" i="2"/>
  <c r="I38" i="2"/>
  <c r="J38" i="2"/>
  <c r="L38" i="2"/>
  <c r="M38" i="2"/>
  <c r="O38" i="2"/>
  <c r="P38" i="2"/>
  <c r="R38" i="2"/>
  <c r="S38" i="2"/>
  <c r="C38" i="2"/>
  <c r="D10" i="2"/>
  <c r="E10" i="2"/>
  <c r="F10" i="2"/>
  <c r="G10" i="2"/>
  <c r="I10" i="2"/>
  <c r="J10" i="2"/>
  <c r="L10" i="2"/>
  <c r="M10" i="2"/>
  <c r="N10" i="2"/>
  <c r="O10" i="2"/>
  <c r="P10" i="2"/>
  <c r="Q10" i="2"/>
  <c r="R10" i="2"/>
  <c r="S10" i="2"/>
  <c r="T10" i="2"/>
  <c r="C10" i="2"/>
  <c r="C39" i="2" s="1"/>
  <c r="W32" i="2" l="1"/>
  <c r="W30" i="2"/>
  <c r="W28" i="2"/>
  <c r="T38" i="2"/>
  <c r="N38" i="2"/>
  <c r="W33" i="2"/>
  <c r="W31" i="2"/>
  <c r="W29" i="2"/>
  <c r="W27" i="2"/>
  <c r="W25" i="2"/>
  <c r="W23" i="2"/>
  <c r="W21" i="2"/>
  <c r="H10" i="2"/>
  <c r="W4" i="2"/>
  <c r="R39" i="2"/>
  <c r="O39" i="2"/>
  <c r="L39" i="2"/>
  <c r="I39" i="2"/>
  <c r="F39" i="2"/>
  <c r="D39" i="2"/>
  <c r="W7" i="2"/>
  <c r="W5" i="2"/>
  <c r="S39" i="2"/>
  <c r="Q38" i="2"/>
  <c r="K38" i="2"/>
  <c r="H38" i="2"/>
  <c r="W8" i="2"/>
  <c r="W6" i="2"/>
  <c r="P39" i="2"/>
  <c r="M39" i="2"/>
  <c r="J39" i="2"/>
  <c r="G39" i="2"/>
  <c r="U38" i="2"/>
  <c r="V10" i="2"/>
  <c r="U10" i="2"/>
  <c r="V38" i="2"/>
  <c r="U39" i="2" l="1"/>
  <c r="W38" i="2"/>
  <c r="W10" i="2"/>
  <c r="V39" i="2"/>
</calcChain>
</file>

<file path=xl/sharedStrings.xml><?xml version="1.0" encoding="utf-8"?>
<sst xmlns="http://schemas.openxmlformats.org/spreadsheetml/2006/main" count="119" uniqueCount="72">
  <si>
    <t>B1601</t>
  </si>
  <si>
    <t>Egyéb Műk.c. támogatások bevételei kp-i ktgv-i szervektől</t>
  </si>
  <si>
    <t>8899231</t>
  </si>
  <si>
    <t>C011130</t>
  </si>
  <si>
    <t>B1607</t>
  </si>
  <si>
    <t>Egyéb Műk.c. tám-k bev. helyi önk.tól és ktgv-i szerveiktől</t>
  </si>
  <si>
    <t>C051040</t>
  </si>
  <si>
    <t>8622111</t>
  </si>
  <si>
    <t>B402</t>
  </si>
  <si>
    <t>Szolgáltatások ellenértéke</t>
  </si>
  <si>
    <t>B403</t>
  </si>
  <si>
    <t>Közvetített szolgáltatások ellenértéke</t>
  </si>
  <si>
    <t>B40802</t>
  </si>
  <si>
    <t>Kamatbevételek államháztartáson kívülről</t>
  </si>
  <si>
    <t>B6307</t>
  </si>
  <si>
    <t>Egyéb Műk.c. átvett pénzeszközök egyéb vállalkozásoktól</t>
  </si>
  <si>
    <t>K1101</t>
  </si>
  <si>
    <t>Törvény szerinti illetmények, munkabérek</t>
  </si>
  <si>
    <t>K1105</t>
  </si>
  <si>
    <t>Végkielégítés</t>
  </si>
  <si>
    <t>K123</t>
  </si>
  <si>
    <t>Egyéb külső személyi juttatások</t>
  </si>
  <si>
    <t>K2</t>
  </si>
  <si>
    <t>Munkaadókat terhelő járulékok és szociális hozzájárulási adó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</si>
  <si>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</si>
  <si>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</si>
  <si>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</si>
  <si>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</si>
  <si>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</si>
  <si>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</si>
  <si>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</si>
  <si>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</si>
  <si>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</si>
  <si>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</si>
  <si>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</si>
  <si>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</si>
  <si>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</si>
  <si>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</si>
  <si>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</si>
  <si>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</si>
  <si>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</si>
  <si>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</si>
  <si>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</si>
  <si>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>Egyéb szolgáltatások</t>
  </si>
  <si>
    <t>8899221</t>
  </si>
  <si>
    <t>K341</t>
  </si>
  <si>
    <t>Kiküldetések kiadásai</t>
  </si>
  <si>
    <t>K342</t>
  </si>
  <si>
    <t>Reklám- és propagandakiadások</t>
  </si>
  <si>
    <t>K351</t>
  </si>
  <si>
    <t>Működési célú előzetesen felszámított általános forgalmi adó</t>
  </si>
  <si>
    <t>K355</t>
  </si>
  <si>
    <t>Egyéb dologi kiadások</t>
  </si>
  <si>
    <t>K502</t>
  </si>
  <si>
    <t>Elvonások  és befizetések</t>
  </si>
  <si>
    <t>K50607</t>
  </si>
  <si>
    <t>Egy.műk.c. támogatások helyi önk. és ktgv-i szerveik részére</t>
  </si>
  <si>
    <t>K51102</t>
  </si>
  <si>
    <t>Egyéb Műk.c. támogatások egyéb civil szervezetek részére</t>
  </si>
  <si>
    <t>K512</t>
  </si>
  <si>
    <t>Tartalékok</t>
  </si>
  <si>
    <t>C018030</t>
  </si>
  <si>
    <t>K915</t>
  </si>
  <si>
    <t>Központi, irányító szervi támogatás folyósítása</t>
  </si>
  <si>
    <t>Előirányzat</t>
  </si>
  <si>
    <t>Teljesítés</t>
  </si>
  <si>
    <t>Összesen</t>
  </si>
  <si>
    <t>BEVÉTELEK ÖSSZESEN</t>
  </si>
  <si>
    <t>KIADÁSOK ÖSSZESEN</t>
  </si>
  <si>
    <t>Megnevezés / szakfeladat</t>
  </si>
  <si>
    <t>Bevételek és kiadások egyenlege: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</si>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</sst>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1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/>
    <xf numFmtId="49" fontId="2" fillId="0" borderId="2" xfId="0" applyNumberFormat="1" applyFont="1" applyBorder="1"/>
    <xf numFmtId="49" fontId="2" fillId="0" borderId="4" xfId="0" applyNumberFormat="1" applyFont="1" applyBorder="1"/>
    <xf numFmtId="49" fontId="2" fillId="0" borderId="8" xfId="0" applyNumberFormat="1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3" fontId="2" fillId="0" borderId="25" xfId="0" applyNumberFormat="1" applyFont="1" applyBorder="1"/>
    <xf numFmtId="3" fontId="2" fillId="0" borderId="26" xfId="0" applyNumberFormat="1" applyFont="1" applyBorder="1"/>
    <xf numFmtId="49" fontId="2" fillId="0" borderId="10" xfId="0" applyNumberFormat="1" applyFont="1" applyBorder="1"/>
    <xf numFmtId="49" fontId="2" fillId="0" borderId="20" xfId="0" applyNumberFormat="1" applyFont="1" applyBorder="1"/>
    <xf numFmtId="49" fontId="2" fillId="0" borderId="19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/>
    <xf numFmtId="49" fontId="2" fillId="0" borderId="25" xfId="0" applyNumberFormat="1" applyFont="1" applyBorder="1"/>
    <xf numFmtId="49" fontId="2" fillId="0" borderId="31" xfId="0" applyNumberFormat="1" applyFont="1" applyBorder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164" fontId="2" fillId="0" borderId="0" xfId="0" applyNumberFormat="1" applyFont="1"/>
    <xf numFmtId="164" fontId="2" fillId="0" borderId="14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22" xfId="0" applyNumberFormat="1" applyFont="1" applyBorder="1"/>
    <xf numFmtId="164" fontId="2" fillId="2" borderId="14" xfId="0" applyNumberFormat="1" applyFont="1" applyFill="1" applyBorder="1"/>
    <xf numFmtId="164" fontId="2" fillId="0" borderId="0" xfId="0" applyNumberFormat="1" applyFont="1" applyFill="1" applyBorder="1"/>
    <xf numFmtId="164" fontId="5" fillId="0" borderId="0" xfId="0" applyNumberFormat="1" applyFont="1"/>
    <xf numFmtId="164" fontId="2" fillId="0" borderId="28" xfId="0" applyNumberFormat="1" applyFont="1" applyBorder="1" applyAlignment="1">
      <alignment horizontal="center"/>
    </xf>
    <xf numFmtId="164" fontId="2" fillId="0" borderId="31" xfId="0" applyNumberFormat="1" applyFont="1" applyBorder="1"/>
    <xf numFmtId="164" fontId="2" fillId="0" borderId="2" xfId="0" applyNumberFormat="1" applyFont="1" applyBorder="1"/>
    <xf numFmtId="164" fontId="2" fillId="2" borderId="28" xfId="0" applyNumberFormat="1" applyFont="1" applyFill="1" applyBorder="1"/>
    <xf numFmtId="164" fontId="2" fillId="0" borderId="19" xfId="0" applyNumberFormat="1" applyFont="1" applyBorder="1"/>
    <xf numFmtId="164" fontId="6" fillId="0" borderId="0" xfId="0" applyNumberFormat="1" applyFont="1"/>
    <xf numFmtId="164" fontId="2" fillId="0" borderId="9" xfId="0" applyNumberFormat="1" applyFont="1" applyBorder="1"/>
    <xf numFmtId="164" fontId="2" fillId="0" borderId="11" xfId="0" applyNumberFormat="1" applyFont="1" applyBorder="1"/>
    <xf numFmtId="164" fontId="2" fillId="0" borderId="15" xfId="0" applyNumberFormat="1" applyFont="1" applyBorder="1"/>
    <xf numFmtId="164" fontId="2" fillId="2" borderId="14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view="pageBreakPreview" topLeftCell="C4" zoomScale="60" zoomScaleNormal="80" workbookViewId="0">
      <selection activeCell="W35" sqref="W35"/>
    </sheetView>
  </sheetViews>
  <sheetFormatPr defaultRowHeight="39" customHeight="1" x14ac:dyDescent="0.3"/>
  <cols>
    <col min="1" max="1" width="9.140625" style="1"/>
    <col min="2" max="2" width="67.28515625" style="1" customWidth="1"/>
    <col min="3" max="3" width="15" style="1" customWidth="1"/>
    <col min="4" max="4" width="16.42578125" style="1" customWidth="1"/>
    <col min="5" max="5" width="6.5703125" style="29" customWidth="1"/>
    <col min="6" max="6" width="19.5703125" style="1" customWidth="1"/>
    <col min="7" max="7" width="18.42578125" style="1" customWidth="1"/>
    <col min="8" max="8" width="9.28515625" style="29" customWidth="1"/>
    <col min="9" max="10" width="15.85546875" style="1" customWidth="1"/>
    <col min="11" max="11" width="8.5703125" style="29" customWidth="1"/>
    <col min="12" max="12" width="16" style="1" customWidth="1"/>
    <col min="13" max="13" width="16.140625" style="1" customWidth="1"/>
    <col min="14" max="14" width="9.140625" style="29" customWidth="1"/>
    <col min="15" max="15" width="14" style="1" customWidth="1"/>
    <col min="16" max="16" width="12.5703125" style="1" bestFit="1" customWidth="1"/>
    <col min="17" max="17" width="8.28515625" style="29" customWidth="1"/>
    <col min="18" max="18" width="19" style="1" customWidth="1"/>
    <col min="19" max="19" width="18.5703125" style="1" customWidth="1"/>
    <col min="20" max="20" width="8.42578125" style="29" customWidth="1"/>
    <col min="21" max="21" width="15.5703125" style="1" bestFit="1" customWidth="1"/>
    <col min="22" max="22" width="16.42578125" style="1" customWidth="1"/>
    <col min="23" max="23" width="9.7109375" style="29" customWidth="1"/>
    <col min="24" max="16384" width="9.140625" style="1"/>
  </cols>
  <sheetData>
    <row r="1" spans="1:23" ht="39" customHeight="1" thickBot="1" x14ac:dyDescent="0.35"/>
    <row r="2" spans="1:23" ht="39" customHeight="1" x14ac:dyDescent="0.3">
      <c r="A2" s="56" t="s">
        <v>69</v>
      </c>
      <c r="B2" s="57"/>
      <c r="C2" s="49" t="s">
        <v>2</v>
      </c>
      <c r="D2" s="50"/>
      <c r="E2" s="51"/>
      <c r="F2" s="49" t="s">
        <v>3</v>
      </c>
      <c r="G2" s="50"/>
      <c r="H2" s="51"/>
      <c r="I2" s="49" t="s">
        <v>6</v>
      </c>
      <c r="J2" s="50"/>
      <c r="K2" s="51"/>
      <c r="L2" s="49" t="s">
        <v>7</v>
      </c>
      <c r="M2" s="50"/>
      <c r="N2" s="51"/>
      <c r="O2" s="49" t="s">
        <v>44</v>
      </c>
      <c r="P2" s="50"/>
      <c r="Q2" s="51"/>
      <c r="R2" s="54" t="s">
        <v>61</v>
      </c>
      <c r="S2" s="55"/>
      <c r="T2" s="55"/>
      <c r="U2" s="46" t="s">
        <v>66</v>
      </c>
      <c r="V2" s="47"/>
      <c r="W2" s="48"/>
    </row>
    <row r="3" spans="1:23" ht="39" customHeight="1" thickBot="1" x14ac:dyDescent="0.35">
      <c r="A3" s="58"/>
      <c r="B3" s="59"/>
      <c r="C3" s="21" t="s">
        <v>64</v>
      </c>
      <c r="D3" s="22" t="s">
        <v>65</v>
      </c>
      <c r="E3" s="30" t="s">
        <v>71</v>
      </c>
      <c r="F3" s="21" t="s">
        <v>64</v>
      </c>
      <c r="G3" s="22" t="s">
        <v>65</v>
      </c>
      <c r="H3" s="30" t="s">
        <v>71</v>
      </c>
      <c r="I3" s="21" t="s">
        <v>64</v>
      </c>
      <c r="J3" s="22" t="s">
        <v>65</v>
      </c>
      <c r="K3" s="30" t="s">
        <v>71</v>
      </c>
      <c r="L3" s="21" t="s">
        <v>64</v>
      </c>
      <c r="M3" s="22" t="s">
        <v>65</v>
      </c>
      <c r="N3" s="30" t="s">
        <v>71</v>
      </c>
      <c r="O3" s="21" t="s">
        <v>64</v>
      </c>
      <c r="P3" s="22" t="s">
        <v>65</v>
      </c>
      <c r="Q3" s="30" t="s">
        <v>71</v>
      </c>
      <c r="R3" s="21" t="s">
        <v>64</v>
      </c>
      <c r="S3" s="22" t="s">
        <v>65</v>
      </c>
      <c r="T3" s="36" t="s">
        <v>71</v>
      </c>
      <c r="U3" s="21" t="s">
        <v>64</v>
      </c>
      <c r="V3" s="22" t="s">
        <v>65</v>
      </c>
      <c r="W3" s="30" t="s">
        <v>71</v>
      </c>
    </row>
    <row r="4" spans="1:23" ht="39" customHeight="1" x14ac:dyDescent="0.3">
      <c r="A4" s="24" t="s">
        <v>0</v>
      </c>
      <c r="B4" s="25" t="s">
        <v>1</v>
      </c>
      <c r="C4" s="14">
        <v>4705000</v>
      </c>
      <c r="D4" s="15"/>
      <c r="E4" s="31"/>
      <c r="F4" s="14">
        <v>11698000</v>
      </c>
      <c r="G4" s="15">
        <v>682907</v>
      </c>
      <c r="H4" s="31">
        <f>G4/F4*100</f>
        <v>5.8378098820311166</v>
      </c>
      <c r="I4" s="14"/>
      <c r="J4" s="15"/>
      <c r="K4" s="31"/>
      <c r="L4" s="14"/>
      <c r="M4" s="15"/>
      <c r="N4" s="31"/>
      <c r="O4" s="14"/>
      <c r="P4" s="15"/>
      <c r="Q4" s="31"/>
      <c r="R4" s="14"/>
      <c r="S4" s="15"/>
      <c r="T4" s="37"/>
      <c r="U4" s="14">
        <f>R4+O4+L4+I4+F4+C4</f>
        <v>16403000</v>
      </c>
      <c r="V4" s="14">
        <f>S4+P4+M4+J4+G4+D4</f>
        <v>682907</v>
      </c>
      <c r="W4" s="31">
        <f t="shared" ref="W4:W10" si="0">V4/U4*100</f>
        <v>4.1633054928976403</v>
      </c>
    </row>
    <row r="5" spans="1:23" ht="39" customHeight="1" x14ac:dyDescent="0.3">
      <c r="A5" s="8" t="s">
        <v>4</v>
      </c>
      <c r="B5" s="6" t="s">
        <v>5</v>
      </c>
      <c r="C5" s="9"/>
      <c r="D5" s="2"/>
      <c r="E5" s="42"/>
      <c r="F5" s="9">
        <v>188462000</v>
      </c>
      <c r="G5" s="2">
        <v>92715783</v>
      </c>
      <c r="H5" s="32">
        <f t="shared" ref="H5:H8" si="1">G5/F5*100</f>
        <v>49.196009275079327</v>
      </c>
      <c r="I5" s="9">
        <v>23103000</v>
      </c>
      <c r="J5" s="2">
        <v>12149310</v>
      </c>
      <c r="K5" s="42">
        <f t="shared" ref="K5" si="2">J5/I5*100</f>
        <v>52.587586027788603</v>
      </c>
      <c r="L5" s="9">
        <v>0</v>
      </c>
      <c r="M5" s="2">
        <v>60000</v>
      </c>
      <c r="N5" s="42"/>
      <c r="O5" s="9"/>
      <c r="P5" s="2"/>
      <c r="Q5" s="42"/>
      <c r="R5" s="9"/>
      <c r="S5" s="2"/>
      <c r="T5" s="38"/>
      <c r="U5" s="19">
        <f t="shared" ref="U5:V9" si="3">R5+O5+L5+I5+F5+C5</f>
        <v>211565000</v>
      </c>
      <c r="V5" s="19">
        <f t="shared" si="3"/>
        <v>104925093</v>
      </c>
      <c r="W5" s="32">
        <f t="shared" si="0"/>
        <v>49.594731170089574</v>
      </c>
    </row>
    <row r="6" spans="1:23" ht="39" customHeight="1" x14ac:dyDescent="0.3">
      <c r="A6" s="8" t="s">
        <v>8</v>
      </c>
      <c r="B6" s="6" t="s">
        <v>9</v>
      </c>
      <c r="C6" s="9">
        <v>0</v>
      </c>
      <c r="D6" s="2">
        <v>2303142</v>
      </c>
      <c r="E6" s="42"/>
      <c r="F6" s="9">
        <v>679000</v>
      </c>
      <c r="G6" s="2">
        <v>282755</v>
      </c>
      <c r="H6" s="32">
        <f t="shared" si="1"/>
        <v>41.642857142857146</v>
      </c>
      <c r="I6" s="9"/>
      <c r="J6" s="2"/>
      <c r="K6" s="42"/>
      <c r="L6" s="9"/>
      <c r="M6" s="2"/>
      <c r="N6" s="42"/>
      <c r="O6" s="9"/>
      <c r="P6" s="2"/>
      <c r="Q6" s="42"/>
      <c r="R6" s="9"/>
      <c r="S6" s="2"/>
      <c r="T6" s="38"/>
      <c r="U6" s="19">
        <f t="shared" si="3"/>
        <v>679000</v>
      </c>
      <c r="V6" s="19">
        <f t="shared" si="3"/>
        <v>2585897</v>
      </c>
      <c r="W6" s="32">
        <f t="shared" si="0"/>
        <v>380.83902798232697</v>
      </c>
    </row>
    <row r="7" spans="1:23" ht="39" customHeight="1" x14ac:dyDescent="0.3">
      <c r="A7" s="8" t="s">
        <v>10</v>
      </c>
      <c r="B7" s="6" t="s">
        <v>11</v>
      </c>
      <c r="C7" s="9"/>
      <c r="D7" s="2"/>
      <c r="E7" s="42"/>
      <c r="F7" s="9">
        <v>3158000</v>
      </c>
      <c r="G7" s="2">
        <v>1132598</v>
      </c>
      <c r="H7" s="32">
        <f t="shared" si="1"/>
        <v>35.864407853071562</v>
      </c>
      <c r="I7" s="9"/>
      <c r="J7" s="2"/>
      <c r="K7" s="42"/>
      <c r="L7" s="9"/>
      <c r="M7" s="2"/>
      <c r="N7" s="42"/>
      <c r="O7" s="9"/>
      <c r="P7" s="2"/>
      <c r="Q7" s="42"/>
      <c r="R7" s="9"/>
      <c r="S7" s="2"/>
      <c r="T7" s="38"/>
      <c r="U7" s="19">
        <f t="shared" si="3"/>
        <v>3158000</v>
      </c>
      <c r="V7" s="19">
        <f t="shared" si="3"/>
        <v>1132598</v>
      </c>
      <c r="W7" s="32">
        <f t="shared" si="0"/>
        <v>35.864407853071562</v>
      </c>
    </row>
    <row r="8" spans="1:23" ht="39" customHeight="1" x14ac:dyDescent="0.3">
      <c r="A8" s="8" t="s">
        <v>12</v>
      </c>
      <c r="B8" s="6" t="s">
        <v>13</v>
      </c>
      <c r="C8" s="9"/>
      <c r="D8" s="2"/>
      <c r="E8" s="42"/>
      <c r="F8" s="9">
        <v>50000</v>
      </c>
      <c r="G8" s="2">
        <v>72936</v>
      </c>
      <c r="H8" s="32">
        <f t="shared" si="1"/>
        <v>145.87200000000001</v>
      </c>
      <c r="I8" s="9"/>
      <c r="J8" s="2"/>
      <c r="K8" s="42"/>
      <c r="L8" s="9"/>
      <c r="M8" s="2"/>
      <c r="N8" s="42"/>
      <c r="O8" s="9"/>
      <c r="P8" s="2"/>
      <c r="Q8" s="42"/>
      <c r="R8" s="9"/>
      <c r="S8" s="2"/>
      <c r="T8" s="38"/>
      <c r="U8" s="19">
        <f t="shared" si="3"/>
        <v>50000</v>
      </c>
      <c r="V8" s="19">
        <f t="shared" si="3"/>
        <v>72936</v>
      </c>
      <c r="W8" s="32">
        <f t="shared" si="0"/>
        <v>145.87200000000001</v>
      </c>
    </row>
    <row r="9" spans="1:23" ht="39" customHeight="1" x14ac:dyDescent="0.3">
      <c r="A9" s="8" t="s">
        <v>14</v>
      </c>
      <c r="B9" s="6" t="s">
        <v>15</v>
      </c>
      <c r="C9" s="9"/>
      <c r="D9" s="2"/>
      <c r="E9" s="42"/>
      <c r="F9" s="9">
        <v>0</v>
      </c>
      <c r="G9" s="2">
        <v>8333931</v>
      </c>
      <c r="H9" s="32"/>
      <c r="I9" s="9"/>
      <c r="J9" s="2"/>
      <c r="K9" s="42"/>
      <c r="L9" s="9"/>
      <c r="M9" s="2"/>
      <c r="N9" s="42"/>
      <c r="O9" s="9"/>
      <c r="P9" s="2"/>
      <c r="Q9" s="42"/>
      <c r="R9" s="9"/>
      <c r="S9" s="2"/>
      <c r="T9" s="38"/>
      <c r="U9" s="19">
        <f t="shared" si="3"/>
        <v>0</v>
      </c>
      <c r="V9" s="19">
        <f t="shared" si="3"/>
        <v>8333931</v>
      </c>
      <c r="W9" s="32"/>
    </row>
    <row r="10" spans="1:23" ht="39" customHeight="1" thickBot="1" x14ac:dyDescent="0.4">
      <c r="A10" s="60" t="s">
        <v>67</v>
      </c>
      <c r="B10" s="61"/>
      <c r="C10" s="11">
        <f>SUM(C4:C9)</f>
        <v>4705000</v>
      </c>
      <c r="D10" s="12">
        <f>SUM(D4:D9)</f>
        <v>2303142</v>
      </c>
      <c r="E10" s="33">
        <f>SUM(E4:E9)</f>
        <v>0</v>
      </c>
      <c r="F10" s="11">
        <f>SUM(F4:F9)</f>
        <v>204047000</v>
      </c>
      <c r="G10" s="12">
        <f>SUM(G4:G9)</f>
        <v>103220910</v>
      </c>
      <c r="H10" s="33">
        <f>G10/F10*100</f>
        <v>50.586830485133326</v>
      </c>
      <c r="I10" s="11">
        <f t="shared" ref="I10:V10" si="4">SUM(I4:I9)</f>
        <v>23103000</v>
      </c>
      <c r="J10" s="12">
        <f t="shared" si="4"/>
        <v>12149310</v>
      </c>
      <c r="K10" s="33">
        <f t="shared" si="4"/>
        <v>52.587586027788603</v>
      </c>
      <c r="L10" s="11">
        <f t="shared" si="4"/>
        <v>0</v>
      </c>
      <c r="M10" s="12">
        <f t="shared" si="4"/>
        <v>60000</v>
      </c>
      <c r="N10" s="33">
        <f t="shared" si="4"/>
        <v>0</v>
      </c>
      <c r="O10" s="11">
        <f t="shared" si="4"/>
        <v>0</v>
      </c>
      <c r="P10" s="12">
        <f t="shared" si="4"/>
        <v>0</v>
      </c>
      <c r="Q10" s="33">
        <f t="shared" si="4"/>
        <v>0</v>
      </c>
      <c r="R10" s="11">
        <f t="shared" si="4"/>
        <v>0</v>
      </c>
      <c r="S10" s="12">
        <f t="shared" si="4"/>
        <v>0</v>
      </c>
      <c r="T10" s="39">
        <f t="shared" si="4"/>
        <v>0</v>
      </c>
      <c r="U10" s="11">
        <f t="shared" si="4"/>
        <v>231855000</v>
      </c>
      <c r="V10" s="12">
        <f t="shared" si="4"/>
        <v>117733362</v>
      </c>
      <c r="W10" s="33">
        <f t="shared" si="0"/>
        <v>50.778875590347418</v>
      </c>
    </row>
    <row r="11" spans="1:23" s="23" customFormat="1" ht="39" customHeight="1" x14ac:dyDescent="0.3">
      <c r="A11" s="13"/>
      <c r="B11" s="13"/>
      <c r="C11" s="4"/>
      <c r="D11" s="4"/>
      <c r="E11" s="34"/>
      <c r="G11" s="4"/>
      <c r="H11" s="34"/>
      <c r="I11" s="4"/>
      <c r="J11" s="4"/>
      <c r="K11" s="34"/>
      <c r="L11" s="4"/>
      <c r="M11" s="4"/>
      <c r="N11" s="34"/>
      <c r="O11" s="4"/>
      <c r="P11" s="4"/>
      <c r="Q11" s="34"/>
      <c r="R11" s="4"/>
      <c r="S11" s="4"/>
      <c r="T11" s="34"/>
      <c r="U11" s="4"/>
      <c r="V11" s="4"/>
      <c r="W11" s="34"/>
    </row>
    <row r="12" spans="1:23" s="23" customFormat="1" ht="39" customHeight="1" thickBot="1" x14ac:dyDescent="0.35">
      <c r="A12" s="13"/>
      <c r="B12" s="13"/>
      <c r="C12" s="4"/>
      <c r="D12" s="4"/>
      <c r="E12" s="34"/>
      <c r="F12" s="4"/>
      <c r="G12" s="4"/>
      <c r="H12" s="34"/>
      <c r="I12" s="4"/>
      <c r="J12" s="4"/>
      <c r="K12" s="34"/>
      <c r="L12" s="4"/>
      <c r="M12" s="4"/>
      <c r="N12" s="34"/>
      <c r="O12" s="4"/>
      <c r="P12" s="4"/>
      <c r="Q12" s="34"/>
      <c r="R12" s="4"/>
      <c r="S12" s="4"/>
      <c r="T12" s="34"/>
      <c r="U12" s="4"/>
      <c r="V12" s="4"/>
      <c r="W12" s="34"/>
    </row>
    <row r="13" spans="1:23" s="5" customFormat="1" ht="39" customHeight="1" x14ac:dyDescent="0.3">
      <c r="A13" s="56" t="s">
        <v>69</v>
      </c>
      <c r="B13" s="57"/>
      <c r="C13" s="49" t="s">
        <v>2</v>
      </c>
      <c r="D13" s="50"/>
      <c r="E13" s="51"/>
      <c r="F13" s="49" t="s">
        <v>3</v>
      </c>
      <c r="G13" s="50"/>
      <c r="H13" s="51"/>
      <c r="I13" s="49" t="s">
        <v>6</v>
      </c>
      <c r="J13" s="50"/>
      <c r="K13" s="51"/>
      <c r="L13" s="49" t="s">
        <v>7</v>
      </c>
      <c r="M13" s="50"/>
      <c r="N13" s="51"/>
      <c r="O13" s="49" t="s">
        <v>44</v>
      </c>
      <c r="P13" s="50"/>
      <c r="Q13" s="51"/>
      <c r="R13" s="54" t="s">
        <v>61</v>
      </c>
      <c r="S13" s="55"/>
      <c r="T13" s="55"/>
      <c r="U13" s="46" t="s">
        <v>66</v>
      </c>
      <c r="V13" s="47"/>
      <c r="W13" s="48"/>
    </row>
    <row r="14" spans="1:23" ht="39" customHeight="1" thickBot="1" x14ac:dyDescent="0.35">
      <c r="A14" s="58"/>
      <c r="B14" s="59"/>
      <c r="C14" s="21" t="s">
        <v>64</v>
      </c>
      <c r="D14" s="22" t="s">
        <v>65</v>
      </c>
      <c r="E14" s="30" t="s">
        <v>71</v>
      </c>
      <c r="F14" s="21" t="s">
        <v>64</v>
      </c>
      <c r="G14" s="22" t="s">
        <v>65</v>
      </c>
      <c r="H14" s="30" t="s">
        <v>71</v>
      </c>
      <c r="I14" s="21" t="s">
        <v>64</v>
      </c>
      <c r="J14" s="22" t="s">
        <v>65</v>
      </c>
      <c r="K14" s="30" t="s">
        <v>71</v>
      </c>
      <c r="L14" s="21" t="s">
        <v>64</v>
      </c>
      <c r="M14" s="22" t="s">
        <v>65</v>
      </c>
      <c r="N14" s="30" t="s">
        <v>71</v>
      </c>
      <c r="O14" s="21" t="s">
        <v>64</v>
      </c>
      <c r="P14" s="22" t="s">
        <v>65</v>
      </c>
      <c r="Q14" s="30" t="s">
        <v>71</v>
      </c>
      <c r="R14" s="21" t="s">
        <v>64</v>
      </c>
      <c r="S14" s="22" t="s">
        <v>65</v>
      </c>
      <c r="T14" s="30" t="s">
        <v>71</v>
      </c>
      <c r="U14" s="21" t="s">
        <v>64</v>
      </c>
      <c r="V14" s="22" t="s">
        <v>65</v>
      </c>
      <c r="W14" s="30" t="s">
        <v>71</v>
      </c>
    </row>
    <row r="15" spans="1:23" ht="39" customHeight="1" x14ac:dyDescent="0.3">
      <c r="A15" s="17" t="s">
        <v>16</v>
      </c>
      <c r="B15" s="18" t="s">
        <v>17</v>
      </c>
      <c r="C15" s="19"/>
      <c r="D15" s="20"/>
      <c r="E15" s="32"/>
      <c r="F15" s="19">
        <v>3571700</v>
      </c>
      <c r="G15" s="20">
        <v>1929371</v>
      </c>
      <c r="H15" s="32">
        <f>G15/F15*100</f>
        <v>54.018282610521595</v>
      </c>
      <c r="I15" s="19"/>
      <c r="J15" s="20"/>
      <c r="K15" s="32"/>
      <c r="L15" s="19"/>
      <c r="M15" s="20"/>
      <c r="N15" s="32"/>
      <c r="O15" s="19"/>
      <c r="P15" s="20"/>
      <c r="Q15" s="32"/>
      <c r="R15" s="19"/>
      <c r="S15" s="20"/>
      <c r="T15" s="40"/>
      <c r="U15" s="19">
        <f>R15+O15+L15+I15+F15+C15</f>
        <v>3571700</v>
      </c>
      <c r="V15" s="19">
        <f>S15+P15+M15+J15+G15+D15</f>
        <v>1929371</v>
      </c>
      <c r="W15" s="32">
        <f t="shared" ref="W15:W38" si="5">V15/U15*100</f>
        <v>54.018282610521595</v>
      </c>
    </row>
    <row r="16" spans="1:23" ht="39" customHeight="1" x14ac:dyDescent="0.3">
      <c r="A16" s="8" t="s">
        <v>18</v>
      </c>
      <c r="B16" s="6" t="s">
        <v>19</v>
      </c>
      <c r="C16" s="9"/>
      <c r="D16" s="2"/>
      <c r="E16" s="42"/>
      <c r="F16" s="9">
        <v>944000</v>
      </c>
      <c r="G16" s="2">
        <v>943800</v>
      </c>
      <c r="H16" s="32">
        <f t="shared" ref="H16:H35" si="6">G16/F16*100</f>
        <v>99.978813559322035</v>
      </c>
      <c r="I16" s="9"/>
      <c r="J16" s="2"/>
      <c r="K16" s="42"/>
      <c r="L16" s="9"/>
      <c r="M16" s="2"/>
      <c r="N16" s="42"/>
      <c r="O16" s="9"/>
      <c r="P16" s="2"/>
      <c r="Q16" s="42"/>
      <c r="R16" s="9"/>
      <c r="S16" s="2"/>
      <c r="T16" s="38"/>
      <c r="U16" s="19">
        <f t="shared" ref="U16:V37" si="7">R16+O16+L16+I16+F16+C16</f>
        <v>944000</v>
      </c>
      <c r="V16" s="19">
        <f t="shared" si="7"/>
        <v>943800</v>
      </c>
      <c r="W16" s="32">
        <f t="shared" si="5"/>
        <v>99.978813559322035</v>
      </c>
    </row>
    <row r="17" spans="1:23" ht="39" customHeight="1" x14ac:dyDescent="0.3">
      <c r="A17" s="8" t="s">
        <v>20</v>
      </c>
      <c r="B17" s="6" t="s">
        <v>21</v>
      </c>
      <c r="C17" s="9"/>
      <c r="D17" s="2"/>
      <c r="E17" s="42"/>
      <c r="F17" s="9">
        <v>12300</v>
      </c>
      <c r="G17" s="2">
        <v>12300</v>
      </c>
      <c r="H17" s="32">
        <f t="shared" si="6"/>
        <v>100</v>
      </c>
      <c r="I17" s="9"/>
      <c r="J17" s="2"/>
      <c r="K17" s="42"/>
      <c r="L17" s="9"/>
      <c r="M17" s="2"/>
      <c r="N17" s="42"/>
      <c r="O17" s="9"/>
      <c r="P17" s="2"/>
      <c r="Q17" s="42"/>
      <c r="R17" s="9"/>
      <c r="S17" s="2"/>
      <c r="T17" s="38"/>
      <c r="U17" s="19">
        <f t="shared" si="7"/>
        <v>12300</v>
      </c>
      <c r="V17" s="19">
        <f t="shared" si="7"/>
        <v>12300</v>
      </c>
      <c r="W17" s="32">
        <f t="shared" si="5"/>
        <v>100</v>
      </c>
    </row>
    <row r="18" spans="1:23" ht="39" customHeight="1" x14ac:dyDescent="0.3">
      <c r="A18" s="8" t="s">
        <v>22</v>
      </c>
      <c r="B18" s="6" t="s">
        <v>23</v>
      </c>
      <c r="C18" s="9"/>
      <c r="D18" s="2"/>
      <c r="E18" s="42"/>
      <c r="F18" s="9">
        <v>1222000</v>
      </c>
      <c r="G18" s="2">
        <v>966572</v>
      </c>
      <c r="H18" s="32">
        <f t="shared" si="6"/>
        <v>79.097545008183303</v>
      </c>
      <c r="I18" s="9"/>
      <c r="J18" s="2"/>
      <c r="K18" s="42"/>
      <c r="L18" s="9"/>
      <c r="M18" s="2"/>
      <c r="N18" s="42"/>
      <c r="O18" s="9"/>
      <c r="P18" s="2"/>
      <c r="Q18" s="42"/>
      <c r="R18" s="9"/>
      <c r="S18" s="2"/>
      <c r="T18" s="38"/>
      <c r="U18" s="19">
        <f t="shared" si="7"/>
        <v>1222000</v>
      </c>
      <c r="V18" s="19">
        <f t="shared" si="7"/>
        <v>966572</v>
      </c>
      <c r="W18" s="32">
        <f t="shared" si="5"/>
        <v>79.097545008183303</v>
      </c>
    </row>
    <row r="19" spans="1:23" ht="39" customHeight="1" x14ac:dyDescent="0.3">
      <c r="A19" s="8" t="s">
        <v>24</v>
      </c>
      <c r="B19" s="6" t="s">
        <v>25</v>
      </c>
      <c r="C19" s="9"/>
      <c r="D19" s="2"/>
      <c r="E19" s="42"/>
      <c r="F19" s="9">
        <v>0</v>
      </c>
      <c r="G19" s="2">
        <v>0</v>
      </c>
      <c r="H19" s="32"/>
      <c r="I19" s="9"/>
      <c r="J19" s="2"/>
      <c r="K19" s="42"/>
      <c r="L19" s="9"/>
      <c r="M19" s="2"/>
      <c r="N19" s="42"/>
      <c r="O19" s="9"/>
      <c r="P19" s="2"/>
      <c r="Q19" s="42"/>
      <c r="R19" s="9"/>
      <c r="S19" s="2"/>
      <c r="T19" s="38"/>
      <c r="U19" s="19">
        <f t="shared" si="7"/>
        <v>0</v>
      </c>
      <c r="V19" s="19">
        <f t="shared" si="7"/>
        <v>0</v>
      </c>
      <c r="W19" s="32"/>
    </row>
    <row r="20" spans="1:23" ht="39" customHeight="1" x14ac:dyDescent="0.3">
      <c r="A20" s="8" t="s">
        <v>26</v>
      </c>
      <c r="B20" s="6" t="s">
        <v>27</v>
      </c>
      <c r="C20" s="9"/>
      <c r="D20" s="2"/>
      <c r="E20" s="42"/>
      <c r="F20" s="9">
        <v>150000</v>
      </c>
      <c r="G20" s="2">
        <v>23881</v>
      </c>
      <c r="H20" s="32">
        <f t="shared" si="6"/>
        <v>15.920666666666666</v>
      </c>
      <c r="I20" s="9"/>
      <c r="J20" s="2"/>
      <c r="K20" s="42"/>
      <c r="L20" s="9"/>
      <c r="M20" s="2"/>
      <c r="N20" s="42"/>
      <c r="O20" s="9"/>
      <c r="P20" s="2"/>
      <c r="Q20" s="42"/>
      <c r="R20" s="9"/>
      <c r="S20" s="2"/>
      <c r="T20" s="38"/>
      <c r="U20" s="19">
        <f t="shared" si="7"/>
        <v>150000</v>
      </c>
      <c r="V20" s="19">
        <f t="shared" si="7"/>
        <v>23881</v>
      </c>
      <c r="W20" s="32">
        <f t="shared" si="5"/>
        <v>15.920666666666666</v>
      </c>
    </row>
    <row r="21" spans="1:23" ht="39" customHeight="1" x14ac:dyDescent="0.3">
      <c r="A21" s="8" t="s">
        <v>28</v>
      </c>
      <c r="B21" s="6" t="s">
        <v>29</v>
      </c>
      <c r="C21" s="9"/>
      <c r="D21" s="2"/>
      <c r="E21" s="42"/>
      <c r="F21" s="9">
        <v>12500</v>
      </c>
      <c r="G21" s="2">
        <v>12500</v>
      </c>
      <c r="H21" s="32">
        <f t="shared" si="6"/>
        <v>100</v>
      </c>
      <c r="I21" s="9"/>
      <c r="J21" s="2"/>
      <c r="K21" s="42"/>
      <c r="L21" s="9"/>
      <c r="M21" s="2"/>
      <c r="N21" s="42"/>
      <c r="O21" s="9"/>
      <c r="P21" s="2"/>
      <c r="Q21" s="42"/>
      <c r="R21" s="9"/>
      <c r="S21" s="2"/>
      <c r="T21" s="38"/>
      <c r="U21" s="19">
        <f t="shared" si="7"/>
        <v>12500</v>
      </c>
      <c r="V21" s="19">
        <f t="shared" si="7"/>
        <v>12500</v>
      </c>
      <c r="W21" s="32">
        <f t="shared" si="5"/>
        <v>100</v>
      </c>
    </row>
    <row r="22" spans="1:23" ht="39" customHeight="1" x14ac:dyDescent="0.3">
      <c r="A22" s="8" t="s">
        <v>30</v>
      </c>
      <c r="B22" s="6" t="s">
        <v>31</v>
      </c>
      <c r="C22" s="9"/>
      <c r="D22" s="2"/>
      <c r="E22" s="42"/>
      <c r="F22" s="9">
        <v>176500</v>
      </c>
      <c r="G22" s="2">
        <v>119231</v>
      </c>
      <c r="H22" s="32">
        <f t="shared" si="6"/>
        <v>67.552974504249292</v>
      </c>
      <c r="I22" s="9"/>
      <c r="J22" s="2"/>
      <c r="K22" s="42"/>
      <c r="L22" s="9"/>
      <c r="M22" s="2"/>
      <c r="N22" s="42"/>
      <c r="O22" s="9"/>
      <c r="P22" s="2"/>
      <c r="Q22" s="42"/>
      <c r="R22" s="9"/>
      <c r="S22" s="2"/>
      <c r="T22" s="38"/>
      <c r="U22" s="19">
        <f t="shared" si="7"/>
        <v>176500</v>
      </c>
      <c r="V22" s="19">
        <f t="shared" si="7"/>
        <v>119231</v>
      </c>
      <c r="W22" s="32">
        <f t="shared" si="5"/>
        <v>67.552974504249292</v>
      </c>
    </row>
    <row r="23" spans="1:23" ht="39" customHeight="1" x14ac:dyDescent="0.3">
      <c r="A23" s="8" t="s">
        <v>32</v>
      </c>
      <c r="B23" s="6" t="s">
        <v>33</v>
      </c>
      <c r="C23" s="9"/>
      <c r="D23" s="2"/>
      <c r="E23" s="42"/>
      <c r="F23" s="9">
        <v>300000</v>
      </c>
      <c r="G23" s="2">
        <v>191021</v>
      </c>
      <c r="H23" s="32">
        <f t="shared" si="6"/>
        <v>63.673666666666662</v>
      </c>
      <c r="I23" s="9"/>
      <c r="J23" s="2"/>
      <c r="K23" s="42"/>
      <c r="L23" s="9"/>
      <c r="M23" s="2"/>
      <c r="N23" s="42"/>
      <c r="O23" s="9"/>
      <c r="P23" s="2"/>
      <c r="Q23" s="42"/>
      <c r="R23" s="9"/>
      <c r="S23" s="2"/>
      <c r="T23" s="38"/>
      <c r="U23" s="19">
        <f t="shared" si="7"/>
        <v>300000</v>
      </c>
      <c r="V23" s="19">
        <f t="shared" si="7"/>
        <v>191021</v>
      </c>
      <c r="W23" s="32">
        <f t="shared" si="5"/>
        <v>63.673666666666662</v>
      </c>
    </row>
    <row r="24" spans="1:23" ht="39" customHeight="1" x14ac:dyDescent="0.3">
      <c r="A24" s="8" t="s">
        <v>34</v>
      </c>
      <c r="B24" s="6" t="s">
        <v>35</v>
      </c>
      <c r="C24" s="9"/>
      <c r="D24" s="2"/>
      <c r="E24" s="42"/>
      <c r="F24" s="9">
        <v>1500000</v>
      </c>
      <c r="G24" s="2">
        <v>911500</v>
      </c>
      <c r="H24" s="32">
        <f t="shared" si="6"/>
        <v>60.766666666666666</v>
      </c>
      <c r="I24" s="9"/>
      <c r="J24" s="2"/>
      <c r="K24" s="42"/>
      <c r="L24" s="9"/>
      <c r="M24" s="2"/>
      <c r="N24" s="42"/>
      <c r="O24" s="9"/>
      <c r="P24" s="2"/>
      <c r="Q24" s="42"/>
      <c r="R24" s="9"/>
      <c r="S24" s="2"/>
      <c r="T24" s="38"/>
      <c r="U24" s="19">
        <f t="shared" si="7"/>
        <v>1500000</v>
      </c>
      <c r="V24" s="19">
        <f t="shared" si="7"/>
        <v>911500</v>
      </c>
      <c r="W24" s="32">
        <f t="shared" si="5"/>
        <v>60.766666666666666</v>
      </c>
    </row>
    <row r="25" spans="1:23" ht="39" customHeight="1" x14ac:dyDescent="0.3">
      <c r="A25" s="8" t="s">
        <v>36</v>
      </c>
      <c r="B25" s="6" t="s">
        <v>37</v>
      </c>
      <c r="C25" s="9"/>
      <c r="D25" s="2"/>
      <c r="E25" s="42"/>
      <c r="F25" s="9">
        <v>629000</v>
      </c>
      <c r="G25" s="2">
        <v>270921</v>
      </c>
      <c r="H25" s="32">
        <f t="shared" si="6"/>
        <v>43.071701112877584</v>
      </c>
      <c r="I25" s="9">
        <v>394000</v>
      </c>
      <c r="J25" s="2">
        <v>0</v>
      </c>
      <c r="K25" s="42"/>
      <c r="L25" s="9"/>
      <c r="M25" s="2"/>
      <c r="N25" s="42"/>
      <c r="O25" s="9"/>
      <c r="P25" s="2"/>
      <c r="Q25" s="42"/>
      <c r="R25" s="9"/>
      <c r="S25" s="2"/>
      <c r="T25" s="38"/>
      <c r="U25" s="19">
        <f t="shared" si="7"/>
        <v>1023000</v>
      </c>
      <c r="V25" s="19">
        <f t="shared" si="7"/>
        <v>270921</v>
      </c>
      <c r="W25" s="32">
        <f t="shared" si="5"/>
        <v>26.482991202346039</v>
      </c>
    </row>
    <row r="26" spans="1:23" ht="39" customHeight="1" x14ac:dyDescent="0.3">
      <c r="A26" s="8" t="s">
        <v>38</v>
      </c>
      <c r="B26" s="6" t="s">
        <v>39</v>
      </c>
      <c r="C26" s="9"/>
      <c r="D26" s="2"/>
      <c r="E26" s="42"/>
      <c r="F26" s="9">
        <v>2326500</v>
      </c>
      <c r="G26" s="2">
        <v>881733</v>
      </c>
      <c r="H26" s="32">
        <f t="shared" si="6"/>
        <v>37.899548678272083</v>
      </c>
      <c r="I26" s="9">
        <v>529000</v>
      </c>
      <c r="J26" s="2">
        <v>0</v>
      </c>
      <c r="K26" s="42"/>
      <c r="L26" s="9"/>
      <c r="M26" s="2"/>
      <c r="N26" s="42"/>
      <c r="O26" s="9"/>
      <c r="P26" s="2"/>
      <c r="Q26" s="42"/>
      <c r="R26" s="9"/>
      <c r="S26" s="2"/>
      <c r="T26" s="38"/>
      <c r="U26" s="19">
        <f t="shared" si="7"/>
        <v>2855500</v>
      </c>
      <c r="V26" s="19">
        <f t="shared" si="7"/>
        <v>881733</v>
      </c>
      <c r="W26" s="32">
        <f t="shared" si="5"/>
        <v>30.878410085799334</v>
      </c>
    </row>
    <row r="27" spans="1:23" ht="39" customHeight="1" x14ac:dyDescent="0.3">
      <c r="A27" s="8" t="s">
        <v>40</v>
      </c>
      <c r="B27" s="6" t="s">
        <v>41</v>
      </c>
      <c r="C27" s="9"/>
      <c r="D27" s="2"/>
      <c r="E27" s="42"/>
      <c r="F27" s="9">
        <v>50000</v>
      </c>
      <c r="G27" s="2">
        <v>3000</v>
      </c>
      <c r="H27" s="32">
        <f t="shared" si="6"/>
        <v>6</v>
      </c>
      <c r="I27" s="9"/>
      <c r="J27" s="2"/>
      <c r="K27" s="42"/>
      <c r="L27" s="9"/>
      <c r="M27" s="2"/>
      <c r="N27" s="42"/>
      <c r="O27" s="9"/>
      <c r="P27" s="2"/>
      <c r="Q27" s="42"/>
      <c r="R27" s="9"/>
      <c r="S27" s="2"/>
      <c r="T27" s="38"/>
      <c r="U27" s="19">
        <f t="shared" si="7"/>
        <v>50000</v>
      </c>
      <c r="V27" s="19">
        <f t="shared" si="7"/>
        <v>3000</v>
      </c>
      <c r="W27" s="32">
        <f t="shared" si="5"/>
        <v>6</v>
      </c>
    </row>
    <row r="28" spans="1:23" ht="39" customHeight="1" x14ac:dyDescent="0.3">
      <c r="A28" s="8" t="s">
        <v>42</v>
      </c>
      <c r="B28" s="6" t="s">
        <v>43</v>
      </c>
      <c r="C28" s="9">
        <v>4705000</v>
      </c>
      <c r="D28" s="2"/>
      <c r="E28" s="42"/>
      <c r="F28" s="9">
        <v>1183000</v>
      </c>
      <c r="G28" s="2">
        <v>2004491</v>
      </c>
      <c r="H28" s="32">
        <f t="shared" si="6"/>
        <v>169.44133558748945</v>
      </c>
      <c r="I28" s="9">
        <v>15042000</v>
      </c>
      <c r="J28" s="2">
        <v>6552085</v>
      </c>
      <c r="K28" s="42">
        <f t="shared" ref="K28" si="8">J28/I28*100</f>
        <v>43.558602579444219</v>
      </c>
      <c r="L28" s="9">
        <v>2800000</v>
      </c>
      <c r="M28" s="2">
        <v>1733747</v>
      </c>
      <c r="N28" s="44">
        <f t="shared" ref="N28" si="9">M28/L28*100</f>
        <v>61.919535714285715</v>
      </c>
      <c r="O28" s="9">
        <v>100000</v>
      </c>
      <c r="P28" s="2">
        <v>56610</v>
      </c>
      <c r="Q28" s="42">
        <f t="shared" ref="Q28" si="10">P28/O28*100</f>
        <v>56.610000000000007</v>
      </c>
      <c r="R28" s="9"/>
      <c r="S28" s="2"/>
      <c r="T28" s="38"/>
      <c r="U28" s="19">
        <f t="shared" si="7"/>
        <v>23830000</v>
      </c>
      <c r="V28" s="19">
        <f t="shared" si="7"/>
        <v>10346933</v>
      </c>
      <c r="W28" s="32">
        <f t="shared" si="5"/>
        <v>43.419777591271504</v>
      </c>
    </row>
    <row r="29" spans="1:23" ht="39" customHeight="1" x14ac:dyDescent="0.3">
      <c r="A29" s="8" t="s">
        <v>45</v>
      </c>
      <c r="B29" s="6" t="s">
        <v>46</v>
      </c>
      <c r="C29" s="9"/>
      <c r="D29" s="2"/>
      <c r="E29" s="42"/>
      <c r="F29" s="9">
        <v>50000</v>
      </c>
      <c r="G29" s="2">
        <v>4986</v>
      </c>
      <c r="H29" s="32">
        <f t="shared" si="6"/>
        <v>9.9719999999999995</v>
      </c>
      <c r="I29" s="9"/>
      <c r="J29" s="2"/>
      <c r="K29" s="42"/>
      <c r="L29" s="9"/>
      <c r="M29" s="2"/>
      <c r="N29" s="42"/>
      <c r="O29" s="9"/>
      <c r="P29" s="2"/>
      <c r="Q29" s="42"/>
      <c r="R29" s="9"/>
      <c r="S29" s="2"/>
      <c r="T29" s="38"/>
      <c r="U29" s="19">
        <f t="shared" si="7"/>
        <v>50000</v>
      </c>
      <c r="V29" s="19">
        <f t="shared" si="7"/>
        <v>4986</v>
      </c>
      <c r="W29" s="32">
        <f t="shared" si="5"/>
        <v>9.9719999999999995</v>
      </c>
    </row>
    <row r="30" spans="1:23" ht="39" customHeight="1" x14ac:dyDescent="0.3">
      <c r="A30" s="8" t="s">
        <v>47</v>
      </c>
      <c r="B30" s="6" t="s">
        <v>48</v>
      </c>
      <c r="C30" s="9"/>
      <c r="D30" s="2"/>
      <c r="E30" s="42"/>
      <c r="F30" s="9">
        <v>8254000</v>
      </c>
      <c r="G30" s="2">
        <v>4871894</v>
      </c>
      <c r="H30" s="32">
        <f t="shared" si="6"/>
        <v>59.024642597528477</v>
      </c>
      <c r="I30" s="9"/>
      <c r="J30" s="2"/>
      <c r="K30" s="42"/>
      <c r="L30" s="9"/>
      <c r="M30" s="2"/>
      <c r="N30" s="42"/>
      <c r="O30" s="9"/>
      <c r="P30" s="2"/>
      <c r="Q30" s="42"/>
      <c r="R30" s="9"/>
      <c r="S30" s="2"/>
      <c r="T30" s="38"/>
      <c r="U30" s="19">
        <f t="shared" si="7"/>
        <v>8254000</v>
      </c>
      <c r="V30" s="19">
        <f t="shared" si="7"/>
        <v>4871894</v>
      </c>
      <c r="W30" s="32">
        <f t="shared" si="5"/>
        <v>59.024642597528477</v>
      </c>
    </row>
    <row r="31" spans="1:23" ht="39" customHeight="1" x14ac:dyDescent="0.3">
      <c r="A31" s="8" t="s">
        <v>49</v>
      </c>
      <c r="B31" s="6" t="s">
        <v>50</v>
      </c>
      <c r="C31" s="9"/>
      <c r="D31" s="2"/>
      <c r="E31" s="42"/>
      <c r="F31" s="9">
        <v>2873000</v>
      </c>
      <c r="G31" s="2">
        <v>2126132</v>
      </c>
      <c r="H31" s="32">
        <f t="shared" si="6"/>
        <v>74.003898364079362</v>
      </c>
      <c r="I31" s="9">
        <v>4167000</v>
      </c>
      <c r="J31" s="2">
        <v>1710420</v>
      </c>
      <c r="K31" s="42">
        <f t="shared" ref="K31" si="11">J31/I31*100</f>
        <v>41.046796256299494</v>
      </c>
      <c r="L31" s="9">
        <v>700000</v>
      </c>
      <c r="M31" s="2">
        <v>42052</v>
      </c>
      <c r="N31" s="42">
        <f t="shared" ref="N31" si="12">M31/L31*100</f>
        <v>6.0074285714285711</v>
      </c>
      <c r="O31" s="9"/>
      <c r="P31" s="2"/>
      <c r="Q31" s="42"/>
      <c r="R31" s="9"/>
      <c r="S31" s="2"/>
      <c r="T31" s="38"/>
      <c r="U31" s="19">
        <f t="shared" si="7"/>
        <v>7740000</v>
      </c>
      <c r="V31" s="19">
        <f t="shared" si="7"/>
        <v>3878604</v>
      </c>
      <c r="W31" s="32">
        <f t="shared" si="5"/>
        <v>50.111162790697669</v>
      </c>
    </row>
    <row r="32" spans="1:23" ht="39" customHeight="1" x14ac:dyDescent="0.3">
      <c r="A32" s="8" t="s">
        <v>51</v>
      </c>
      <c r="B32" s="6" t="s">
        <v>52</v>
      </c>
      <c r="C32" s="9"/>
      <c r="D32" s="2"/>
      <c r="E32" s="42"/>
      <c r="F32" s="9">
        <v>212000</v>
      </c>
      <c r="G32" s="2">
        <v>109600</v>
      </c>
      <c r="H32" s="32">
        <f t="shared" si="6"/>
        <v>51.698113207547166</v>
      </c>
      <c r="I32" s="9"/>
      <c r="J32" s="2"/>
      <c r="K32" s="42"/>
      <c r="L32" s="9"/>
      <c r="M32" s="2"/>
      <c r="N32" s="42"/>
      <c r="O32" s="9"/>
      <c r="P32" s="2"/>
      <c r="Q32" s="42"/>
      <c r="R32" s="9"/>
      <c r="S32" s="2"/>
      <c r="T32" s="38"/>
      <c r="U32" s="19">
        <f t="shared" si="7"/>
        <v>212000</v>
      </c>
      <c r="V32" s="19">
        <f t="shared" si="7"/>
        <v>109600</v>
      </c>
      <c r="W32" s="32">
        <f t="shared" si="5"/>
        <v>51.698113207547166</v>
      </c>
    </row>
    <row r="33" spans="1:23" ht="39" customHeight="1" x14ac:dyDescent="0.3">
      <c r="A33" s="8" t="s">
        <v>53</v>
      </c>
      <c r="B33" s="6" t="s">
        <v>54</v>
      </c>
      <c r="C33" s="9"/>
      <c r="D33" s="2"/>
      <c r="E33" s="42"/>
      <c r="F33" s="9">
        <v>43500</v>
      </c>
      <c r="G33" s="2">
        <v>43500</v>
      </c>
      <c r="H33" s="32">
        <f t="shared" si="6"/>
        <v>100</v>
      </c>
      <c r="I33" s="9"/>
      <c r="J33" s="2"/>
      <c r="K33" s="42"/>
      <c r="L33" s="9"/>
      <c r="M33" s="2"/>
      <c r="N33" s="42"/>
      <c r="O33" s="9"/>
      <c r="P33" s="2"/>
      <c r="Q33" s="42"/>
      <c r="R33" s="9"/>
      <c r="S33" s="2"/>
      <c r="T33" s="38"/>
      <c r="U33" s="19">
        <f t="shared" si="7"/>
        <v>43500</v>
      </c>
      <c r="V33" s="19">
        <f t="shared" si="7"/>
        <v>43500</v>
      </c>
      <c r="W33" s="32">
        <f t="shared" si="5"/>
        <v>100</v>
      </c>
    </row>
    <row r="34" spans="1:23" ht="39" customHeight="1" x14ac:dyDescent="0.3">
      <c r="A34" s="8" t="s">
        <v>55</v>
      </c>
      <c r="B34" s="6" t="s">
        <v>56</v>
      </c>
      <c r="C34" s="9"/>
      <c r="D34" s="2"/>
      <c r="E34" s="42"/>
      <c r="F34" s="9">
        <v>10448000</v>
      </c>
      <c r="G34" s="2">
        <v>3597874</v>
      </c>
      <c r="H34" s="32">
        <f t="shared" si="6"/>
        <v>34.436006891271056</v>
      </c>
      <c r="I34" s="9"/>
      <c r="J34" s="2"/>
      <c r="K34" s="42"/>
      <c r="L34" s="9"/>
      <c r="M34" s="2"/>
      <c r="N34" s="42"/>
      <c r="O34" s="9"/>
      <c r="P34" s="2"/>
      <c r="Q34" s="42"/>
      <c r="R34" s="9"/>
      <c r="S34" s="2"/>
      <c r="T34" s="38"/>
      <c r="U34" s="19">
        <f t="shared" si="7"/>
        <v>10448000</v>
      </c>
      <c r="V34" s="19">
        <f t="shared" si="7"/>
        <v>3597874</v>
      </c>
      <c r="W34" s="32">
        <f t="shared" si="5"/>
        <v>34.436006891271056</v>
      </c>
    </row>
    <row r="35" spans="1:23" ht="39" customHeight="1" x14ac:dyDescent="0.3">
      <c r="A35" s="8" t="s">
        <v>57</v>
      </c>
      <c r="B35" s="6" t="s">
        <v>58</v>
      </c>
      <c r="C35" s="9"/>
      <c r="D35" s="2"/>
      <c r="E35" s="42"/>
      <c r="F35" s="9">
        <v>1500000</v>
      </c>
      <c r="G35" s="2">
        <v>500000</v>
      </c>
      <c r="H35" s="32">
        <f t="shared" si="6"/>
        <v>33.333333333333329</v>
      </c>
      <c r="I35" s="9"/>
      <c r="J35" s="2"/>
      <c r="K35" s="42"/>
      <c r="L35" s="9"/>
      <c r="M35" s="2"/>
      <c r="N35" s="42"/>
      <c r="O35" s="9"/>
      <c r="P35" s="2"/>
      <c r="Q35" s="42"/>
      <c r="R35" s="9"/>
      <c r="S35" s="2"/>
      <c r="T35" s="38"/>
      <c r="U35" s="19">
        <f t="shared" si="7"/>
        <v>1500000</v>
      </c>
      <c r="V35" s="19">
        <f t="shared" si="7"/>
        <v>500000</v>
      </c>
      <c r="W35" s="32">
        <f t="shared" si="5"/>
        <v>33.333333333333329</v>
      </c>
    </row>
    <row r="36" spans="1:23" ht="39" customHeight="1" x14ac:dyDescent="0.3">
      <c r="A36" s="8" t="s">
        <v>59</v>
      </c>
      <c r="B36" s="6" t="s">
        <v>60</v>
      </c>
      <c r="C36" s="9"/>
      <c r="D36" s="2"/>
      <c r="E36" s="42"/>
      <c r="F36" s="9"/>
      <c r="G36" s="2"/>
      <c r="H36" s="32"/>
      <c r="I36" s="9"/>
      <c r="J36" s="2"/>
      <c r="K36" s="42"/>
      <c r="L36" s="9"/>
      <c r="M36" s="2"/>
      <c r="N36" s="42"/>
      <c r="O36" s="9"/>
      <c r="P36" s="2"/>
      <c r="Q36" s="42"/>
      <c r="R36" s="9">
        <v>757000</v>
      </c>
      <c r="S36" s="2">
        <v>0</v>
      </c>
      <c r="T36" s="38"/>
      <c r="U36" s="19">
        <f t="shared" si="7"/>
        <v>757000</v>
      </c>
      <c r="V36" s="19">
        <f t="shared" si="7"/>
        <v>0</v>
      </c>
      <c r="W36" s="32">
        <f t="shared" si="5"/>
        <v>0</v>
      </c>
    </row>
    <row r="37" spans="1:23" ht="39" customHeight="1" x14ac:dyDescent="0.3">
      <c r="A37" s="16" t="s">
        <v>62</v>
      </c>
      <c r="B37" s="7" t="s">
        <v>63</v>
      </c>
      <c r="C37" s="10"/>
      <c r="D37" s="3"/>
      <c r="E37" s="43"/>
      <c r="F37" s="10"/>
      <c r="G37" s="3"/>
      <c r="H37" s="32"/>
      <c r="I37" s="10"/>
      <c r="J37" s="3"/>
      <c r="K37" s="43"/>
      <c r="L37" s="10"/>
      <c r="M37" s="3"/>
      <c r="N37" s="43"/>
      <c r="O37" s="10"/>
      <c r="P37" s="3"/>
      <c r="Q37" s="43"/>
      <c r="R37" s="10">
        <v>167203000</v>
      </c>
      <c r="S37" s="3">
        <v>93605385</v>
      </c>
      <c r="T37" s="38">
        <f t="shared" ref="T37:T38" si="13">S37/R37*100</f>
        <v>55.983077456744198</v>
      </c>
      <c r="U37" s="19">
        <f t="shared" si="7"/>
        <v>167203000</v>
      </c>
      <c r="V37" s="19">
        <f t="shared" si="7"/>
        <v>93605385</v>
      </c>
      <c r="W37" s="32">
        <f t="shared" si="5"/>
        <v>55.983077456744198</v>
      </c>
    </row>
    <row r="38" spans="1:23" ht="39" customHeight="1" thickBot="1" x14ac:dyDescent="0.4">
      <c r="A38" s="52" t="s">
        <v>68</v>
      </c>
      <c r="B38" s="53"/>
      <c r="C38" s="11">
        <f>SUM(C15:C37)</f>
        <v>4705000</v>
      </c>
      <c r="D38" s="12">
        <f>SUM(D15:D37)</f>
        <v>0</v>
      </c>
      <c r="E38" s="33">
        <f>SUM(E15:E37)</f>
        <v>0</v>
      </c>
      <c r="F38" s="11">
        <f>SUM(F15:F37)</f>
        <v>35458000</v>
      </c>
      <c r="G38" s="12">
        <f>SUM(G15:G37)</f>
        <v>19524307</v>
      </c>
      <c r="H38" s="33">
        <f>G38/F38*100</f>
        <v>55.063193073495398</v>
      </c>
      <c r="I38" s="11">
        <f>SUM(I15:I37)</f>
        <v>20132000</v>
      </c>
      <c r="J38" s="12">
        <f>SUM(J15:J37)</f>
        <v>8262505</v>
      </c>
      <c r="K38" s="33">
        <f t="shared" ref="K38" si="14">J38/I38*100</f>
        <v>41.041650109278763</v>
      </c>
      <c r="L38" s="11">
        <f>SUM(L15:L37)</f>
        <v>3500000</v>
      </c>
      <c r="M38" s="12">
        <f>SUM(M15:M37)</f>
        <v>1775799</v>
      </c>
      <c r="N38" s="45">
        <f t="shared" ref="N38" si="15">M38/L38*100</f>
        <v>50.737114285714291</v>
      </c>
      <c r="O38" s="11">
        <f>SUM(O15:O37)</f>
        <v>100000</v>
      </c>
      <c r="P38" s="12">
        <f>SUM(P15:P37)</f>
        <v>56610</v>
      </c>
      <c r="Q38" s="33">
        <f t="shared" ref="Q38" si="16">P38/O38*100</f>
        <v>56.610000000000007</v>
      </c>
      <c r="R38" s="11">
        <f>SUM(R15:R37)</f>
        <v>167960000</v>
      </c>
      <c r="S38" s="12">
        <f>SUM(S15:S37)</f>
        <v>93605385</v>
      </c>
      <c r="T38" s="39">
        <f t="shared" si="13"/>
        <v>55.730760300071445</v>
      </c>
      <c r="U38" s="11">
        <f>SUM(U15:U37)</f>
        <v>231855000</v>
      </c>
      <c r="V38" s="12">
        <f>SUM(V15:V37)</f>
        <v>123224606</v>
      </c>
      <c r="W38" s="33">
        <f t="shared" si="5"/>
        <v>53.147271354941658</v>
      </c>
    </row>
    <row r="39" spans="1:23" s="26" customFormat="1" ht="39" customHeight="1" x14ac:dyDescent="0.35">
      <c r="B39" s="27" t="s">
        <v>70</v>
      </c>
      <c r="C39" s="28">
        <f>C10-C38</f>
        <v>0</v>
      </c>
      <c r="D39" s="28">
        <f>D10-D38</f>
        <v>2303142</v>
      </c>
      <c r="E39" s="41"/>
      <c r="F39" s="28">
        <f>F10-F38</f>
        <v>168589000</v>
      </c>
      <c r="G39" s="28">
        <f>G10-G38</f>
        <v>83696603</v>
      </c>
      <c r="H39" s="41"/>
      <c r="I39" s="28">
        <f>I10-I38</f>
        <v>2971000</v>
      </c>
      <c r="J39" s="28">
        <f>J10-J38</f>
        <v>3886805</v>
      </c>
      <c r="K39" s="41"/>
      <c r="L39" s="28">
        <f>L10-L38</f>
        <v>-3500000</v>
      </c>
      <c r="M39" s="28">
        <f>M10-M38</f>
        <v>-1715799</v>
      </c>
      <c r="N39" s="41"/>
      <c r="O39" s="28">
        <f>O10-O38</f>
        <v>-100000</v>
      </c>
      <c r="P39" s="28">
        <f>P10-P38</f>
        <v>-56610</v>
      </c>
      <c r="Q39" s="41"/>
      <c r="R39" s="28">
        <f>R10-R38</f>
        <v>-167960000</v>
      </c>
      <c r="S39" s="28">
        <f>S10-S38</f>
        <v>-93605385</v>
      </c>
      <c r="T39" s="41"/>
      <c r="U39" s="28">
        <f>U10-U38</f>
        <v>0</v>
      </c>
      <c r="V39" s="28">
        <f>V10-V38</f>
        <v>-5491244</v>
      </c>
      <c r="W39" s="35"/>
    </row>
  </sheetData>
  <mergeCells count="18">
    <mergeCell ref="A38:B38"/>
    <mergeCell ref="O2:Q2"/>
    <mergeCell ref="R2:T2"/>
    <mergeCell ref="C2:E2"/>
    <mergeCell ref="F2:H2"/>
    <mergeCell ref="I2:K2"/>
    <mergeCell ref="L2:N2"/>
    <mergeCell ref="R13:T13"/>
    <mergeCell ref="A2:B3"/>
    <mergeCell ref="A13:B14"/>
    <mergeCell ref="A10:B10"/>
    <mergeCell ref="U2:W2"/>
    <mergeCell ref="U13:W13"/>
    <mergeCell ref="C13:E13"/>
    <mergeCell ref="F13:H13"/>
    <mergeCell ref="I13:K13"/>
    <mergeCell ref="L13:N13"/>
    <mergeCell ref="O13:Q13"/>
  </mergeCells>
  <pageMargins left="0.23622047244094491" right="0.23622047244094491" top="0.74803149606299213" bottom="0.74803149606299213" header="0.31496062992125984" footer="0.31496062992125984"/>
  <pageSetup paperSize="8" scale="46" orientation="landscape" r:id="rId1"/>
  <headerFooter>
    <oddHeader>&amp;C&amp;"-,Félkövér"&amp;18Pécsi Többcélú Agglomerációs Társulás
költségvetési jelentés
2014.I.félév
Ft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Munka2</vt:lpstr>
      <vt:lpstr>Munka3</vt:lpstr>
      <vt:lpstr>Munka2!Nyomtatási_cím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Eszter</dc:creator>
  <cp:lastModifiedBy>Bereczk Lászlóné</cp:lastModifiedBy>
  <cp:lastPrinted>2014-09-08T10:40:45Z</cp:lastPrinted>
  <dcterms:created xsi:type="dcterms:W3CDTF">2014-07-31T12:08:48Z</dcterms:created>
  <dcterms:modified xsi:type="dcterms:W3CDTF">2014-09-08T12:24:45Z</dcterms:modified>
</cp:coreProperties>
</file>