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erver\kozos\ELSZÁMOLÓHÁZ\Költségvetési és Kontrolling Osztály\Controlling_csop\2017\Társulási ülések\PTAT és PKSZAK\"/>
    </mc:Choice>
  </mc:AlternateContent>
  <bookViews>
    <workbookView xWindow="0" yWindow="120" windowWidth="19155" windowHeight="11820"/>
  </bookViews>
  <sheets>
    <sheet name="PTAT ktgvetés 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'PTAT ktgvetés 2016'!$A$1:$Y$65</definedName>
    <definedName name="_Regression_Int" hidden="1">1</definedName>
    <definedName name="_Szűrő" localSheetId="0" hidden="1">[1]kv.00induló!$A$1:$AB$1668</definedName>
    <definedName name="_Szűrő" hidden="1">[1]kv.00induló!$A$1:$AB$1668</definedName>
    <definedName name="_SzűrőAdatbázis" localSheetId="0" hidden="1">[2]kv.00induló!$A$1:$AB$1671</definedName>
    <definedName name="_SzűrőAdatbázis" hidden="1">[2]kv.00induló!$A$1:$AB$1671</definedName>
    <definedName name="A1AC" localSheetId="0">[1]kv.00induló!$A$1</definedName>
    <definedName name="A1AC">[1]kv.00induló!$A$1</definedName>
    <definedName name="A1AC1329" localSheetId="0">[2]kv.00induló!$A$1</definedName>
    <definedName name="A1AC1329">[2]kv.00induló!$A$1</definedName>
    <definedName name="CCAműát" localSheetId="0">[3]kv.00induló!$A$1</definedName>
    <definedName name="CCAműát">[4]kv.00induló!$A$1</definedName>
    <definedName name="int" localSheetId="0">[5]kv.00induló!$A$1</definedName>
    <definedName name="int">[5]kv.00induló!$A$1</definedName>
    <definedName name="második" localSheetId="0">[6]iő!$A$1</definedName>
    <definedName name="második">[6]iő!$A$1</definedName>
    <definedName name="Nyomtatási_cím_M" localSheetId="0">[1]kv.00induló!$A$2:$IV$3,[1]kv.00induló!$A$1:$D$65536</definedName>
    <definedName name="Nyomtatási_cím_M">[1]kv.00induló!$A$2:$IV$3,[1]kv.00induló!$A$1:$D$65536</definedName>
    <definedName name="Nyomtatási_cím_MÉ" localSheetId="0">[7]kv.00induló!$A$2:$IV$3,[7]kv.00induló!$A$1:$D$65536</definedName>
    <definedName name="Nyomtatási_cím_MÉ">[7]kv.00induló!$A$2:$IV$3,[7]kv.00induló!$A$1:$D$65536</definedName>
    <definedName name="_xlnm.Print_Area" localSheetId="0">'PTAT ktgvetés 2016'!$A$1:$K$65</definedName>
    <definedName name="Nyomtatási_terület_M" localSheetId="0">[1]kv.00induló!$R$4:$AA$1793</definedName>
    <definedName name="Nyomtatási_terület_M">[1]kv.00induló!$R$4:$AA$1793</definedName>
    <definedName name="Nyomtatási_terület_MÉ" localSheetId="0">[2]kv.00induló!$R$4:$AA$1796</definedName>
    <definedName name="Nyomtatási_terület_MÉ">[2]kv.00induló!$R$4:$AA$1796</definedName>
  </definedNames>
  <calcPr calcId="162913"/>
</workbook>
</file>

<file path=xl/calcChain.xml><?xml version="1.0" encoding="utf-8"?>
<calcChain xmlns="http://schemas.openxmlformats.org/spreadsheetml/2006/main">
  <c r="I17" i="2" l="1"/>
  <c r="I16" i="2"/>
  <c r="K64" i="2" l="1"/>
  <c r="K63" i="2" s="1"/>
  <c r="K62" i="2" s="1"/>
  <c r="J63" i="2"/>
  <c r="J62" i="2" s="1"/>
  <c r="I63" i="2"/>
  <c r="I62" i="2" s="1"/>
  <c r="K60" i="2"/>
  <c r="K59" i="2"/>
  <c r="J58" i="2"/>
  <c r="J55" i="2" s="1"/>
  <c r="I58" i="2"/>
  <c r="K57" i="2"/>
  <c r="K56" i="2"/>
  <c r="K54" i="2"/>
  <c r="K53" i="2"/>
  <c r="K52" i="2"/>
  <c r="K51" i="2"/>
  <c r="J50" i="2"/>
  <c r="J44" i="2" s="1"/>
  <c r="I50" i="2"/>
  <c r="K49" i="2"/>
  <c r="K48" i="2"/>
  <c r="K47" i="2"/>
  <c r="K46" i="2"/>
  <c r="K45" i="2"/>
  <c r="K41" i="2"/>
  <c r="K40" i="2"/>
  <c r="K39" i="2"/>
  <c r="K38" i="2"/>
  <c r="K37" i="2" s="1"/>
  <c r="J37" i="2"/>
  <c r="J36" i="2" s="1"/>
  <c r="J35" i="2" s="1"/>
  <c r="I37" i="2"/>
  <c r="I36" i="2" s="1"/>
  <c r="I35" i="2" s="1"/>
  <c r="K33" i="2"/>
  <c r="J32" i="2"/>
  <c r="I32" i="2"/>
  <c r="K31" i="2"/>
  <c r="K30" i="2"/>
  <c r="K29" i="2"/>
  <c r="J28" i="2"/>
  <c r="I28" i="2"/>
  <c r="K28" i="2" s="1"/>
  <c r="K27" i="2"/>
  <c r="K26" i="2" s="1"/>
  <c r="J26" i="2"/>
  <c r="I26" i="2"/>
  <c r="J25" i="2"/>
  <c r="K24" i="2"/>
  <c r="J23" i="2"/>
  <c r="I23" i="2"/>
  <c r="K22" i="2"/>
  <c r="K20" i="2"/>
  <c r="K19" i="2"/>
  <c r="K18" i="2"/>
  <c r="K17" i="2"/>
  <c r="K16" i="2"/>
  <c r="K15" i="2"/>
  <c r="K14" i="2"/>
  <c r="K13" i="2"/>
  <c r="J12" i="2"/>
  <c r="I12" i="2"/>
  <c r="K11" i="2"/>
  <c r="J10" i="2"/>
  <c r="I10" i="2"/>
  <c r="K9" i="2"/>
  <c r="K8" i="2"/>
  <c r="J7" i="2"/>
  <c r="I7" i="2"/>
  <c r="J6" i="2" l="1"/>
  <c r="J34" i="2" s="1"/>
  <c r="J42" i="2" s="1"/>
  <c r="K10" i="2"/>
  <c r="K32" i="2"/>
  <c r="K25" i="2" s="1"/>
  <c r="K7" i="2"/>
  <c r="K50" i="2"/>
  <c r="K44" i="2" s="1"/>
  <c r="K58" i="2"/>
  <c r="I6" i="2"/>
  <c r="K36" i="2"/>
  <c r="K35" i="2" s="1"/>
  <c r="I44" i="2"/>
  <c r="K12" i="2"/>
  <c r="K23" i="2"/>
  <c r="J61" i="2"/>
  <c r="J65" i="2" s="1"/>
  <c r="I25" i="2"/>
  <c r="I55" i="2"/>
  <c r="I34" i="2" l="1"/>
  <c r="I42" i="2" s="1"/>
  <c r="K6" i="2"/>
  <c r="K34" i="2" s="1"/>
  <c r="K42" i="2" s="1"/>
  <c r="I61" i="2"/>
  <c r="I65" i="2" s="1"/>
  <c r="K55" i="2"/>
  <c r="K61" i="2" s="1"/>
  <c r="K65" i="2" s="1"/>
</calcChain>
</file>

<file path=xl/sharedStrings.xml><?xml version="1.0" encoding="utf-8"?>
<sst xmlns="http://schemas.openxmlformats.org/spreadsheetml/2006/main" count="127" uniqueCount="127">
  <si>
    <t>Cím neve, száma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</si>
  <si>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</si>
  <si>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</si>
  <si>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</si>
  <si>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</si>
  <si>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</si>
  <si>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</si>
  <si>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Kötelező feladatok</t>
  </si>
  <si>
    <t>Önként vállalt feladatok</t>
  </si>
  <si>
    <t>Összesen</t>
  </si>
  <si>
    <t>A</t>
  </si>
  <si>
    <t>B</t>
  </si>
  <si>
    <t>C</t>
  </si>
  <si>
    <t>D</t>
  </si>
  <si>
    <t>E</t>
  </si>
  <si>
    <t>Működési bevételek összesen:</t>
  </si>
  <si>
    <t>Működési célú támogatások államháztartáson belülről</t>
  </si>
  <si>
    <t>B1</t>
  </si>
  <si>
    <t>Elvonások és befizetések bevételei</t>
  </si>
  <si>
    <t>B12</t>
  </si>
  <si>
    <t>Egyéb működési célú támogatások bevételei államháztartáson belülről</t>
  </si>
  <si>
    <t>B16</t>
  </si>
  <si>
    <t>Közhatalmi bevételek</t>
  </si>
  <si>
    <t>B3</t>
  </si>
  <si>
    <t>Egyéb közhatalmi bevételek</t>
  </si>
  <si>
    <t>B36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</si>
  <si>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</si>
  <si>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</si>
  <si>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</si>
  <si>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</si>
  <si>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</si>
  <si>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</si>
  <si>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</si>
  <si>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</si>
  <si>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</si>
  <si>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</si>
  <si>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</si>
  <si>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</si>
  <si>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</si>
  <si>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</si>
  <si>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</si>
  <si>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</si>
  <si>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</si>
  <si>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</si>
  <si>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</si>
  <si>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</si>
  <si>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célú átvett pénzeszközök</t>
  </si>
  <si>
    <t>B6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</si>
  <si>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</si>
  <si>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</si>
  <si>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</si>
  <si>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</si>
  <si>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</si>
  <si>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</si>
  <si>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</si>
  <si>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</si>
  <si>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</si>
  <si>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</si>
  <si>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</si>
  <si>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</si>
  <si>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</si>
  <si>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</si>
  <si>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</si>
  <si>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Felhalmozási célú átvett pénzeszközök</t>
  </si>
  <si>
    <t>B7</t>
  </si>
  <si>
    <t>Egyéb felhalmozási célú átvett pénzeszközök</t>
  </si>
  <si>
    <t>B73</t>
  </si>
  <si>
    <t>Költségvetési bevételek:</t>
  </si>
  <si>
    <t>Finanszírozási bevételek</t>
  </si>
  <si>
    <t>B8</t>
  </si>
  <si>
    <t>Belföldi finanszírozás bevételei</t>
  </si>
  <si>
    <t>B81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</si>
  <si>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</si>
  <si>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</si>
  <si>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</si>
  <si>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</si>
  <si>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</si>
  <si>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</si>
  <si>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</si>
  <si>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</si>
  <si>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</si>
  <si>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</si>
  <si>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Bevételek összesen: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</si>
  <si>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</si>
  <si>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</si>
  <si>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</si>
  <si>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</si>
  <si>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</si>
  <si>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</si>
  <si>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</si>
  <si>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</si>
  <si>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</si>
  <si>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</si>
  <si>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</si>
  <si>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</si>
  <si>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</si>
  <si>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</si>
  <si>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</si>
  <si>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</si>
  <si>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</si>
  <si>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</si>
  <si>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</si>
  <si>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</si>
  <si>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</si>
  <si>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</si>
  <si>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</si>
  <si>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</si>
  <si>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</si>
  <si>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</si>
  <si>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</si>
  <si>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</si>
  <si>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</si>
  <si>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</si>
  <si>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</si>
  <si>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</si>
  <si>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</si>
  <si>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</si>
  <si>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</si>
  <si>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Kiadások összesen:</t>
  </si>
  <si>
    <t>B411</t>
  </si>
  <si>
    <t>Biztosító által fizetett kártérítés</t>
  </si>
  <si>
    <t>K915</t>
  </si>
  <si>
    <t>Központi, irányító szervi támogatás folyósítása</t>
  </si>
  <si>
    <t>K513</t>
  </si>
  <si>
    <t>Pécsi és Környéke Szociális Alapszolgáltatási és Gyermejóléti  Alapellátási  Központ  és Családi Bölcsőde Hálozat</t>
  </si>
  <si>
    <t>7001 PKSZAK</t>
  </si>
  <si>
    <t>Adatok  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</si>
</sst>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4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sz val="10"/>
      <color indexed="24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3" fontId="5" fillId="0" borderId="0" applyFont="0" applyFill="0" applyBorder="0" applyAlignment="0">
      <protection locked="0"/>
    </xf>
    <xf numFmtId="0" fontId="1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9" borderId="22" applyNumberFormat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2" fillId="20" borderId="24" applyNumberFormat="0" applyFon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32" fillId="7" borderId="0" applyNumberFormat="0" applyBorder="0" applyAlignment="0" applyProtection="0"/>
    <xf numFmtId="0" fontId="33" fillId="25" borderId="25" applyNumberFormat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5" fillId="0" borderId="0"/>
    <xf numFmtId="0" fontId="2" fillId="0" borderId="0"/>
    <xf numFmtId="0" fontId="35" fillId="0" borderId="0"/>
    <xf numFmtId="0" fontId="36" fillId="0" borderId="0"/>
    <xf numFmtId="0" fontId="37" fillId="0" borderId="26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6" borderId="0" applyNumberFormat="0" applyBorder="0" applyAlignment="0" applyProtection="0"/>
    <xf numFmtId="0" fontId="39" fillId="26" borderId="0" applyNumberFormat="0" applyBorder="0" applyAlignment="0" applyProtection="0"/>
    <xf numFmtId="0" fontId="40" fillId="25" borderId="18" applyNumberFormat="0" applyAlignment="0" applyProtection="0"/>
    <xf numFmtId="9" fontId="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10" fontId="2" fillId="0" borderId="0" xfId="3" applyNumberFormat="1" applyFont="1" applyFill="1" applyBorder="1"/>
    <xf numFmtId="0" fontId="2" fillId="0" borderId="0" xfId="3" applyFont="1" applyFill="1" applyBorder="1"/>
    <xf numFmtId="0" fontId="2" fillId="0" borderId="0" xfId="3" applyFont="1" applyBorder="1"/>
    <xf numFmtId="10" fontId="2" fillId="0" borderId="4" xfId="3" applyNumberFormat="1" applyFont="1" applyFill="1" applyBorder="1"/>
    <xf numFmtId="0" fontId="2" fillId="0" borderId="0" xfId="3" applyFont="1"/>
    <xf numFmtId="0" fontId="3" fillId="0" borderId="5" xfId="0" applyFont="1" applyBorder="1" applyAlignment="1" applyProtection="1">
      <alignment horizontal="right" vertical="center"/>
    </xf>
    <xf numFmtId="0" fontId="8" fillId="2" borderId="8" xfId="1" applyFont="1" applyFill="1" applyBorder="1" applyAlignment="1" applyProtection="1">
      <alignment textRotation="90"/>
      <protection hidden="1"/>
    </xf>
    <xf numFmtId="0" fontId="10" fillId="2" borderId="8" xfId="1" applyFont="1" applyFill="1" applyBorder="1" applyAlignment="1" applyProtection="1">
      <alignment horizontal="center" vertical="center"/>
      <protection hidden="1"/>
    </xf>
    <xf numFmtId="0" fontId="12" fillId="0" borderId="0" xfId="5" applyFont="1" applyFill="1" applyBorder="1"/>
    <xf numFmtId="0" fontId="13" fillId="2" borderId="8" xfId="1" applyFont="1" applyFill="1" applyBorder="1" applyAlignment="1" applyProtection="1">
      <alignment horizontal="center"/>
      <protection hidden="1"/>
    </xf>
    <xf numFmtId="0" fontId="15" fillId="0" borderId="8" xfId="1" applyFont="1" applyBorder="1" applyAlignment="1" applyProtection="1">
      <alignment horizontal="left" vertical="center"/>
      <protection hidden="1"/>
    </xf>
    <xf numFmtId="0" fontId="15" fillId="0" borderId="8" xfId="1" applyFont="1" applyBorder="1" applyAlignment="1" applyProtection="1">
      <alignment horizontal="center"/>
      <protection hidden="1"/>
    </xf>
    <xf numFmtId="0" fontId="16" fillId="0" borderId="8" xfId="1" applyFont="1" applyBorder="1" applyAlignment="1" applyProtection="1">
      <alignment horizontal="left" vertical="center"/>
      <protection hidden="1"/>
    </xf>
    <xf numFmtId="0" fontId="9" fillId="0" borderId="8" xfId="1" applyFont="1" applyBorder="1" applyProtection="1">
      <protection hidden="1"/>
    </xf>
    <xf numFmtId="0" fontId="15" fillId="0" borderId="8" xfId="1" applyFont="1" applyBorder="1" applyProtection="1">
      <protection hidden="1"/>
    </xf>
    <xf numFmtId="0" fontId="17" fillId="0" borderId="8" xfId="1" applyFont="1" applyBorder="1" applyAlignment="1" applyProtection="1">
      <alignment horizontal="center"/>
      <protection hidden="1"/>
    </xf>
    <xf numFmtId="0" fontId="15" fillId="0" borderId="8" xfId="1" applyFont="1" applyBorder="1" applyAlignment="1" applyProtection="1">
      <protection hidden="1"/>
    </xf>
    <xf numFmtId="0" fontId="15" fillId="0" borderId="8" xfId="0" applyFont="1" applyBorder="1"/>
    <xf numFmtId="0" fontId="3" fillId="0" borderId="8" xfId="1" applyFont="1" applyBorder="1" applyProtection="1">
      <protection hidden="1"/>
    </xf>
    <xf numFmtId="0" fontId="7" fillId="0" borderId="8" xfId="1" applyFont="1" applyBorder="1" applyAlignment="1" applyProtection="1">
      <protection hidden="1"/>
    </xf>
    <xf numFmtId="0" fontId="7" fillId="0" borderId="8" xfId="0" applyFont="1" applyBorder="1" applyAlignment="1"/>
    <xf numFmtId="0" fontId="7" fillId="0" borderId="8" xfId="1" applyFont="1" applyBorder="1" applyAlignment="1" applyProtection="1">
      <alignment horizontal="left"/>
      <protection hidden="1"/>
    </xf>
    <xf numFmtId="0" fontId="14" fillId="0" borderId="8" xfId="1" applyFont="1" applyBorder="1" applyAlignment="1" applyProtection="1">
      <alignment horizontal="left" vertical="center"/>
      <protection hidden="1"/>
    </xf>
    <xf numFmtId="0" fontId="18" fillId="0" borderId="8" xfId="1" applyFont="1" applyBorder="1" applyProtection="1">
      <protection hidden="1"/>
    </xf>
    <xf numFmtId="0" fontId="13" fillId="0" borderId="8" xfId="1" applyFont="1" applyBorder="1" applyAlignment="1" applyProtection="1">
      <alignment horizontal="left"/>
      <protection hidden="1"/>
    </xf>
    <xf numFmtId="0" fontId="10" fillId="0" borderId="8" xfId="0" applyFont="1" applyBorder="1"/>
    <xf numFmtId="0" fontId="7" fillId="0" borderId="8" xfId="1" applyFont="1" applyBorder="1" applyProtection="1">
      <protection hidden="1"/>
    </xf>
    <xf numFmtId="0" fontId="9" fillId="0" borderId="9" xfId="0" applyFont="1" applyBorder="1"/>
    <xf numFmtId="0" fontId="17" fillId="0" borderId="8" xfId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>
      <alignment vertical="center"/>
    </xf>
    <xf numFmtId="0" fontId="9" fillId="0" borderId="9" xfId="1" applyFont="1" applyBorder="1" applyProtection="1">
      <protection hidden="1"/>
    </xf>
    <xf numFmtId="0" fontId="15" fillId="0" borderId="9" xfId="1" applyFont="1" applyBorder="1" applyProtection="1">
      <protection hidden="1"/>
    </xf>
    <xf numFmtId="0" fontId="17" fillId="0" borderId="9" xfId="1" applyFont="1" applyBorder="1" applyAlignment="1" applyProtection="1">
      <alignment horizontal="center"/>
      <protection hidden="1"/>
    </xf>
    <xf numFmtId="0" fontId="10" fillId="0" borderId="9" xfId="0" applyFont="1" applyBorder="1"/>
    <xf numFmtId="0" fontId="13" fillId="0" borderId="5" xfId="1" applyFont="1" applyFill="1" applyBorder="1" applyAlignment="1" applyProtection="1">
      <alignment horizontal="left" vertical="center"/>
      <protection hidden="1"/>
    </xf>
    <xf numFmtId="0" fontId="13" fillId="0" borderId="6" xfId="1" applyFont="1" applyFill="1" applyBorder="1" applyAlignment="1" applyProtection="1">
      <alignment horizontal="left" vertical="center"/>
      <protection hidden="1"/>
    </xf>
    <xf numFmtId="0" fontId="19" fillId="0" borderId="6" xfId="1" applyFont="1" applyFill="1" applyBorder="1" applyAlignment="1" applyProtection="1">
      <alignment horizontal="left" vertical="center"/>
      <protection hidden="1"/>
    </xf>
    <xf numFmtId="0" fontId="13" fillId="2" borderId="8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15" fillId="0" borderId="8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vertical="center"/>
      <protection hidden="1"/>
    </xf>
    <xf numFmtId="0" fontId="7" fillId="2" borderId="8" xfId="0" applyFont="1" applyFill="1" applyBorder="1" applyProtection="1"/>
    <xf numFmtId="0" fontId="20" fillId="0" borderId="9" xfId="0" applyFont="1" applyBorder="1"/>
    <xf numFmtId="0" fontId="7" fillId="2" borderId="8" xfId="0" applyFont="1" applyFill="1" applyBorder="1" applyAlignment="1" applyProtection="1">
      <alignment horizontal="center"/>
    </xf>
    <xf numFmtId="0" fontId="7" fillId="0" borderId="8" xfId="1" applyFont="1" applyBorder="1" applyAlignment="1" applyProtection="1">
      <alignment horizontal="center" vertical="center"/>
      <protection hidden="1"/>
    </xf>
    <xf numFmtId="0" fontId="7" fillId="0" borderId="9" xfId="0" applyFont="1" applyBorder="1"/>
    <xf numFmtId="0" fontId="10" fillId="0" borderId="8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15" fillId="2" borderId="8" xfId="0" applyFont="1" applyFill="1" applyBorder="1" applyAlignment="1" applyProtection="1">
      <alignment horizontal="center" vertical="center"/>
    </xf>
    <xf numFmtId="0" fontId="19" fillId="0" borderId="8" xfId="1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right" vertical="center"/>
      <protection hidden="1"/>
    </xf>
    <xf numFmtId="0" fontId="13" fillId="0" borderId="8" xfId="1" applyFont="1" applyBorder="1" applyAlignment="1" applyProtection="1">
      <alignment horizontal="center" vertical="center"/>
      <protection hidden="1"/>
    </xf>
    <xf numFmtId="0" fontId="13" fillId="0" borderId="8" xfId="1" applyFont="1" applyBorder="1" applyAlignment="1" applyProtection="1">
      <alignment horizontal="left" vertical="center"/>
      <protection hidden="1"/>
    </xf>
    <xf numFmtId="0" fontId="7" fillId="0" borderId="9" xfId="1" applyFont="1" applyBorder="1" applyProtection="1">
      <protection hidden="1"/>
    </xf>
    <xf numFmtId="0" fontId="7" fillId="0" borderId="9" xfId="0" applyFont="1" applyFill="1" applyBorder="1" applyProtection="1"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0" fontId="7" fillId="0" borderId="1" xfId="1" applyFont="1" applyBorder="1" applyAlignment="1" applyProtection="1">
      <protection hidden="1"/>
    </xf>
    <xf numFmtId="0" fontId="0" fillId="0" borderId="2" xfId="0" applyBorder="1" applyAlignment="1"/>
    <xf numFmtId="0" fontId="0" fillId="0" borderId="3" xfId="0" applyBorder="1" applyAlignment="1"/>
    <xf numFmtId="0" fontId="7" fillId="0" borderId="8" xfId="0" applyFont="1" applyBorder="1" applyAlignment="1"/>
    <xf numFmtId="0" fontId="41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164" fontId="43" fillId="2" borderId="8" xfId="2" applyNumberFormat="1" applyFont="1" applyFill="1" applyBorder="1" applyAlignment="1" applyProtection="1">
      <alignment horizontal="center" vertical="center" wrapText="1"/>
      <protection hidden="1"/>
    </xf>
    <xf numFmtId="164" fontId="44" fillId="3" borderId="8" xfId="2" applyNumberFormat="1" applyFont="1" applyFill="1" applyBorder="1" applyAlignment="1" applyProtection="1">
      <alignment horizontal="center"/>
      <protection hidden="1"/>
    </xf>
    <xf numFmtId="164" fontId="45" fillId="0" borderId="8" xfId="2" applyNumberFormat="1" applyFont="1" applyFill="1" applyBorder="1" applyAlignment="1" applyProtection="1">
      <alignment horizontal="center"/>
      <protection hidden="1"/>
    </xf>
    <xf numFmtId="164" fontId="41" fillId="0" borderId="8" xfId="2" applyNumberFormat="1" applyFont="1" applyFill="1" applyBorder="1" applyAlignment="1" applyProtection="1">
      <alignment horizontal="center"/>
      <protection hidden="1"/>
    </xf>
    <xf numFmtId="164" fontId="41" fillId="0" borderId="8" xfId="0" applyNumberFormat="1" applyFont="1" applyFill="1" applyBorder="1" applyAlignment="1">
      <alignment horizontal="center"/>
    </xf>
    <xf numFmtId="164" fontId="41" fillId="0" borderId="8" xfId="2" applyNumberFormat="1" applyFont="1" applyBorder="1" applyAlignment="1" applyProtection="1">
      <alignment horizontal="center"/>
      <protection hidden="1"/>
    </xf>
    <xf numFmtId="164" fontId="46" fillId="4" borderId="8" xfId="2" applyNumberFormat="1" applyFont="1" applyFill="1" applyBorder="1" applyAlignment="1" applyProtection="1">
      <alignment horizontal="center"/>
      <protection hidden="1"/>
    </xf>
    <xf numFmtId="164" fontId="41" fillId="0" borderId="8" xfId="0" applyNumberFormat="1" applyFont="1" applyBorder="1" applyAlignment="1">
      <alignment horizontal="center"/>
    </xf>
    <xf numFmtId="164" fontId="41" fillId="0" borderId="9" xfId="0" applyNumberFormat="1" applyFont="1" applyBorder="1" applyAlignment="1">
      <alignment horizontal="center"/>
    </xf>
    <xf numFmtId="164" fontId="46" fillId="4" borderId="16" xfId="2" applyNumberFormat="1" applyFont="1" applyFill="1" applyBorder="1" applyAlignment="1" applyProtection="1">
      <alignment horizontal="center"/>
      <protection hidden="1"/>
    </xf>
    <xf numFmtId="164" fontId="46" fillId="4" borderId="17" xfId="2" applyNumberFormat="1" applyFont="1" applyFill="1" applyBorder="1" applyAlignment="1" applyProtection="1">
      <alignment horizontal="center"/>
      <protection hidden="1"/>
    </xf>
    <xf numFmtId="164" fontId="46" fillId="0" borderId="6" xfId="2" applyNumberFormat="1" applyFont="1" applyFill="1" applyBorder="1" applyAlignment="1" applyProtection="1">
      <alignment horizontal="center"/>
      <protection hidden="1"/>
    </xf>
    <xf numFmtId="164" fontId="46" fillId="0" borderId="7" xfId="2" applyNumberFormat="1" applyFont="1" applyFill="1" applyBorder="1" applyAlignment="1" applyProtection="1">
      <alignment horizontal="center"/>
      <protection hidden="1"/>
    </xf>
    <xf numFmtId="164" fontId="45" fillId="0" borderId="8" xfId="1" applyNumberFormat="1" applyFont="1" applyBorder="1" applyAlignment="1" applyProtection="1">
      <alignment horizontal="center"/>
      <protection hidden="1"/>
    </xf>
    <xf numFmtId="164" fontId="47" fillId="0" borderId="8" xfId="1" applyNumberFormat="1" applyFont="1" applyBorder="1" applyAlignment="1" applyProtection="1">
      <alignment horizontal="center"/>
      <protection hidden="1"/>
    </xf>
    <xf numFmtId="164" fontId="41" fillId="0" borderId="8" xfId="1" applyNumberFormat="1" applyFont="1" applyBorder="1" applyAlignment="1" applyProtection="1">
      <alignment horizontal="center"/>
      <protection hidden="1"/>
    </xf>
    <xf numFmtId="164" fontId="41" fillId="0" borderId="9" xfId="2" applyNumberFormat="1" applyFont="1" applyBorder="1" applyAlignment="1" applyProtection="1">
      <alignment horizontal="center"/>
      <protection hidden="1"/>
    </xf>
    <xf numFmtId="0" fontId="42" fillId="0" borderId="6" xfId="0" applyFont="1" applyBorder="1" applyAlignment="1" applyProtection="1">
      <alignment horizontal="center" vertical="center"/>
    </xf>
    <xf numFmtId="0" fontId="48" fillId="0" borderId="0" xfId="3" applyFont="1" applyBorder="1" applyAlignment="1">
      <alignment horizontal="center"/>
    </xf>
    <xf numFmtId="0" fontId="16" fillId="4" borderId="13" xfId="1" applyFont="1" applyFill="1" applyBorder="1" applyAlignment="1" applyProtection="1">
      <alignment horizontal="left"/>
      <protection hidden="1"/>
    </xf>
    <xf numFmtId="0" fontId="16" fillId="4" borderId="14" xfId="1" applyFont="1" applyFill="1" applyBorder="1" applyAlignment="1" applyProtection="1">
      <alignment horizontal="left"/>
      <protection hidden="1"/>
    </xf>
    <xf numFmtId="0" fontId="0" fillId="0" borderId="15" xfId="0" applyBorder="1" applyAlignment="1"/>
    <xf numFmtId="0" fontId="7" fillId="0" borderId="1" xfId="1" applyFont="1" applyBorder="1" applyAlignment="1" applyProtection="1">
      <alignment horizontal="left"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4" fillId="2" borderId="8" xfId="0" applyFont="1" applyFill="1" applyBorder="1" applyAlignment="1" applyProtection="1">
      <alignment horizontal="left"/>
    </xf>
    <xf numFmtId="0" fontId="7" fillId="0" borderId="8" xfId="0" applyFont="1" applyBorder="1" applyAlignment="1"/>
    <xf numFmtId="0" fontId="15" fillId="0" borderId="1" xfId="1" applyFont="1" applyBorder="1" applyAlignment="1" applyProtection="1">
      <alignment vertical="center"/>
      <protection hidden="1"/>
    </xf>
    <xf numFmtId="0" fontId="7" fillId="0" borderId="1" xfId="1" applyFont="1" applyBorder="1" applyAlignment="1" applyProtection="1">
      <protection hidden="1"/>
    </xf>
    <xf numFmtId="0" fontId="16" fillId="4" borderId="8" xfId="1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>
      <alignment vertical="center"/>
    </xf>
    <xf numFmtId="0" fontId="7" fillId="0" borderId="10" xfId="1" applyFont="1" applyBorder="1" applyAlignment="1" applyProtection="1">
      <alignment horizontal="left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13" fillId="4" borderId="13" xfId="1" applyFont="1" applyFill="1" applyBorder="1" applyAlignment="1" applyProtection="1">
      <alignment horizontal="left" vertical="center"/>
      <protection hidden="1"/>
    </xf>
    <xf numFmtId="0" fontId="13" fillId="4" borderId="14" xfId="1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>
      <alignment horizontal="left" vertical="center"/>
    </xf>
    <xf numFmtId="0" fontId="15" fillId="0" borderId="8" xfId="1" applyFont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8" xfId="0" applyFont="1" applyFill="1" applyBorder="1" applyAlignment="1" applyProtection="1">
      <alignment horizontal="left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6" fillId="4" borderId="1" xfId="1" applyFont="1" applyFill="1" applyBorder="1" applyAlignment="1" applyProtection="1">
      <alignment horizontal="left"/>
      <protection hidden="1"/>
    </xf>
    <xf numFmtId="0" fontId="16" fillId="4" borderId="2" xfId="1" applyFont="1" applyFill="1" applyBorder="1" applyAlignment="1" applyProtection="1">
      <alignment horizontal="left"/>
      <protection hidden="1"/>
    </xf>
    <xf numFmtId="0" fontId="15" fillId="0" borderId="8" xfId="1" applyFont="1" applyBorder="1" applyAlignment="1" applyProtection="1">
      <alignment horizontal="left"/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7" fillId="0" borderId="8" xfId="1" applyFont="1" applyBorder="1" applyAlignment="1" applyProtection="1">
      <alignment horizontal="left"/>
      <protection hidden="1"/>
    </xf>
    <xf numFmtId="0" fontId="14" fillId="0" borderId="1" xfId="1" applyFont="1" applyBorder="1" applyAlignment="1" applyProtection="1">
      <protection hidden="1"/>
    </xf>
    <xf numFmtId="0" fontId="9" fillId="2" borderId="8" xfId="1" applyFont="1" applyFill="1" applyBorder="1" applyAlignment="1" applyProtection="1">
      <alignment horizontal="center" vertical="center" wrapText="1"/>
      <protection hidden="1"/>
    </xf>
    <xf numFmtId="164" fontId="41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41" fillId="0" borderId="8" xfId="0" applyFont="1" applyBorder="1" applyAlignment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  <protection hidden="1"/>
    </xf>
    <xf numFmtId="0" fontId="14" fillId="2" borderId="1" xfId="1" applyFont="1" applyFill="1" applyBorder="1" applyAlignment="1" applyProtection="1">
      <protection hidden="1"/>
    </xf>
    <xf numFmtId="0" fontId="42" fillId="0" borderId="6" xfId="0" applyFont="1" applyBorder="1" applyAlignment="1" applyProtection="1">
      <alignment horizontal="center"/>
    </xf>
    <xf numFmtId="0" fontId="42" fillId="0" borderId="27" xfId="0" applyFont="1" applyBorder="1" applyAlignment="1" applyProtection="1">
      <alignment horizontal="center"/>
    </xf>
    <xf numFmtId="16" fontId="4" fillId="2" borderId="1" xfId="0" applyNumberFormat="1" applyFont="1" applyFill="1" applyBorder="1" applyAlignment="1">
      <alignment horizontal="center" vertical="center"/>
    </xf>
    <xf numFmtId="16" fontId="4" fillId="2" borderId="2" xfId="0" quotePrefix="1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textRotation="90"/>
      <protection hidden="1"/>
    </xf>
    <xf numFmtId="16" fontId="6" fillId="2" borderId="6" xfId="0" applyNumberFormat="1" applyFont="1" applyFill="1" applyBorder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 vertical="center"/>
    </xf>
    <xf numFmtId="3" fontId="6" fillId="2" borderId="8" xfId="4" applyFont="1" applyFill="1" applyBorder="1" applyAlignment="1">
      <alignment horizontal="center" vertical="center"/>
      <protection locked="0"/>
    </xf>
  </cellXfs>
  <cellStyles count="59"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Comma0" xfId="4"/>
    <cellStyle name="Ellenőrzőcella 2" xfId="30"/>
    <cellStyle name="Ezres 2" xfId="2"/>
    <cellStyle name="Ezres 3" xfId="31"/>
    <cellStyle name="Figyelmeztetés 2" xfId="32"/>
    <cellStyle name="Hivatkozott cella 2" xfId="33"/>
    <cellStyle name="Jegyzet 2" xfId="34"/>
    <cellStyle name="Jelölőszín (1) 2" xfId="35"/>
    <cellStyle name="Jelölőszín (2)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44"/>
    <cellStyle name="Normál 2 2" xfId="45"/>
    <cellStyle name="Normál 2 3" xfId="46"/>
    <cellStyle name="Normál 2_25.m kiemelt üzemelés" xfId="47"/>
    <cellStyle name="Normál 3" xfId="3"/>
    <cellStyle name="Normál 4" xfId="48"/>
    <cellStyle name="Normál_Intézm.kiadás" xfId="5"/>
    <cellStyle name="Normál_KVFORMÁTUM" xfId="1"/>
    <cellStyle name="Összesen 2" xfId="49"/>
    <cellStyle name="Pénznem 2" xfId="50"/>
    <cellStyle name="Pénznem 3" xfId="51"/>
    <cellStyle name="Rossz 2" xfId="52"/>
    <cellStyle name="Semleges 2" xfId="53"/>
    <cellStyle name="Számítás 2" xfId="54"/>
    <cellStyle name="Százalék 2" xfId="55"/>
    <cellStyle name="Százalék 2 2" xfId="56"/>
    <cellStyle name="Százalék 2_25.m kiemelt üzemelés" xfId="57"/>
    <cellStyle name="Százalék 3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TVCSOP1\00HITEL\00_1MOD\VEGLE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VCSOP1/00HITEL/00_1MOD/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tabSelected="1" view="pageLayout" topLeftCell="A28" zoomScale="80" zoomScaleNormal="95" zoomScalePageLayoutView="80" workbookViewId="0">
      <selection activeCell="L9" sqref="L9"/>
    </sheetView>
  </sheetViews>
  <sheetFormatPr defaultColWidth="8.85546875" defaultRowHeight="0" customHeight="1" zeroHeight="1" x14ac:dyDescent="0.2"/>
  <cols>
    <col min="1" max="1" width="3.140625" style="3" bestFit="1" customWidth="1"/>
    <col min="2" max="2" width="2.7109375" style="3" customWidth="1"/>
    <col min="3" max="3" width="3" style="3" customWidth="1"/>
    <col min="4" max="4" width="5.5703125" style="3" customWidth="1"/>
    <col min="5" max="5" width="12" style="3" customWidth="1"/>
    <col min="6" max="6" width="39.42578125" style="3" customWidth="1"/>
    <col min="7" max="8" width="16.85546875" style="3" customWidth="1"/>
    <col min="9" max="9" width="18.42578125" style="81" bestFit="1" customWidth="1"/>
    <col min="10" max="10" width="16.85546875" style="81" customWidth="1"/>
    <col min="11" max="11" width="18.42578125" style="81" bestFit="1" customWidth="1"/>
    <col min="12" max="12" width="8.5703125" style="1" customWidth="1"/>
    <col min="13" max="13" width="10.28515625" style="1" customWidth="1"/>
    <col min="14" max="14" width="11.140625" style="2" customWidth="1"/>
    <col min="15" max="15" width="10.28515625" style="2" customWidth="1"/>
    <col min="16" max="17" width="8.85546875" style="2" customWidth="1"/>
    <col min="18" max="18" width="18.140625" style="2" customWidth="1"/>
    <col min="19" max="23" width="8.85546875" style="2" customWidth="1"/>
    <col min="24" max="25" width="10.140625" style="2" customWidth="1"/>
    <col min="26" max="26" width="8.85546875" style="2" customWidth="1"/>
    <col min="27" max="30" width="10.140625" style="3" customWidth="1"/>
    <col min="31" max="16384" width="8.85546875" style="3"/>
  </cols>
  <sheetData>
    <row r="1" spans="1:26" s="5" customFormat="1" ht="12.75" x14ac:dyDescent="0.2">
      <c r="A1" s="120" t="s">
        <v>0</v>
      </c>
      <c r="B1" s="121"/>
      <c r="C1" s="121"/>
      <c r="D1" s="121"/>
      <c r="E1" s="121"/>
      <c r="F1" s="127" t="s">
        <v>124</v>
      </c>
      <c r="G1" s="127"/>
      <c r="H1" s="127"/>
      <c r="I1" s="127"/>
      <c r="J1" s="127"/>
      <c r="K1" s="127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5" customFormat="1" ht="12.75" x14ac:dyDescent="0.2">
      <c r="A2" s="122" t="s">
        <v>125</v>
      </c>
      <c r="B2" s="123"/>
      <c r="C2" s="123"/>
      <c r="D2" s="123"/>
      <c r="E2" s="123"/>
      <c r="F2" s="125"/>
      <c r="G2" s="126"/>
      <c r="H2" s="6"/>
      <c r="I2" s="80"/>
      <c r="J2" s="118" t="s">
        <v>126</v>
      </c>
      <c r="K2" s="119"/>
      <c r="L2" s="4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5" customFormat="1" ht="30" customHeight="1" x14ac:dyDescent="0.2">
      <c r="A3" s="124" t="s">
        <v>1</v>
      </c>
      <c r="B3" s="124" t="s">
        <v>2</v>
      </c>
      <c r="C3" s="124" t="s">
        <v>3</v>
      </c>
      <c r="D3" s="113" t="s">
        <v>4</v>
      </c>
      <c r="E3" s="113"/>
      <c r="F3" s="113"/>
      <c r="G3" s="113"/>
      <c r="H3" s="113" t="s">
        <v>5</v>
      </c>
      <c r="I3" s="114" t="s">
        <v>6</v>
      </c>
      <c r="J3" s="115"/>
      <c r="K3" s="115"/>
      <c r="L3" s="4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5" customFormat="1" ht="27" customHeight="1" x14ac:dyDescent="0.2">
      <c r="A4" s="124"/>
      <c r="B4" s="124"/>
      <c r="C4" s="124"/>
      <c r="D4" s="113"/>
      <c r="E4" s="113"/>
      <c r="F4" s="113"/>
      <c r="G4" s="113"/>
      <c r="H4" s="113"/>
      <c r="I4" s="61" t="s">
        <v>7</v>
      </c>
      <c r="J4" s="61" t="s">
        <v>8</v>
      </c>
      <c r="K4" s="62" t="s">
        <v>9</v>
      </c>
      <c r="L4" s="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5" customFormat="1" ht="12.75" x14ac:dyDescent="0.2">
      <c r="A5" s="7"/>
      <c r="B5" s="116" t="s">
        <v>10</v>
      </c>
      <c r="C5" s="116"/>
      <c r="D5" s="116"/>
      <c r="E5" s="116"/>
      <c r="F5" s="116"/>
      <c r="G5" s="116"/>
      <c r="H5" s="8" t="s">
        <v>11</v>
      </c>
      <c r="I5" s="63" t="s">
        <v>12</v>
      </c>
      <c r="J5" s="63" t="s">
        <v>13</v>
      </c>
      <c r="K5" s="63" t="s">
        <v>14</v>
      </c>
      <c r="L5" s="4"/>
      <c r="M5" s="9"/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5" customFormat="1" ht="15" x14ac:dyDescent="0.25">
      <c r="A6" s="10">
        <v>1</v>
      </c>
      <c r="B6" s="117" t="s">
        <v>15</v>
      </c>
      <c r="C6" s="86"/>
      <c r="D6" s="86"/>
      <c r="E6" s="86"/>
      <c r="F6" s="86"/>
      <c r="G6" s="86"/>
      <c r="H6" s="87"/>
      <c r="I6" s="64">
        <f>I7+I10+I12+I23</f>
        <v>50529804</v>
      </c>
      <c r="J6" s="64">
        <f>J7+J10+J12+J23</f>
        <v>0</v>
      </c>
      <c r="K6" s="64">
        <f>K7+K10+K12+K23</f>
        <v>50529804</v>
      </c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15.75" customHeight="1" x14ac:dyDescent="0.25">
      <c r="A7" s="11"/>
      <c r="B7" s="12">
        <v>1</v>
      </c>
      <c r="C7" s="90" t="s">
        <v>16</v>
      </c>
      <c r="D7" s="105"/>
      <c r="E7" s="105"/>
      <c r="F7" s="105"/>
      <c r="G7" s="106"/>
      <c r="H7" s="13" t="s">
        <v>17</v>
      </c>
      <c r="I7" s="65">
        <f>SUM(I8:I9)</f>
        <v>0</v>
      </c>
      <c r="J7" s="65">
        <f>SUM(J8:J9)</f>
        <v>0</v>
      </c>
      <c r="K7" s="65">
        <f>SUM(K8:K9)</f>
        <v>0</v>
      </c>
      <c r="L7" s="4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5" customFormat="1" ht="15" x14ac:dyDescent="0.25">
      <c r="A8" s="14"/>
      <c r="B8" s="15"/>
      <c r="C8" s="16">
        <v>1</v>
      </c>
      <c r="D8" s="91" t="s">
        <v>18</v>
      </c>
      <c r="E8" s="86"/>
      <c r="F8" s="86"/>
      <c r="G8" s="87"/>
      <c r="H8" s="17" t="s">
        <v>19</v>
      </c>
      <c r="I8" s="66"/>
      <c r="J8" s="66"/>
      <c r="K8" s="65">
        <f>SUM(I8:J8)</f>
        <v>0</v>
      </c>
      <c r="L8" s="4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5" customFormat="1" ht="15" x14ac:dyDescent="0.25">
      <c r="A9" s="14"/>
      <c r="B9" s="15"/>
      <c r="C9" s="16">
        <v>2</v>
      </c>
      <c r="D9" s="91" t="s">
        <v>20</v>
      </c>
      <c r="E9" s="86"/>
      <c r="F9" s="86"/>
      <c r="G9" s="87"/>
      <c r="H9" s="18" t="s">
        <v>21</v>
      </c>
      <c r="I9" s="67"/>
      <c r="J9" s="67"/>
      <c r="K9" s="65">
        <f>SUM(I9:J9)</f>
        <v>0</v>
      </c>
      <c r="L9" s="4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5" customFormat="1" ht="15.75" x14ac:dyDescent="0.25">
      <c r="A10" s="11"/>
      <c r="B10" s="12">
        <v>2</v>
      </c>
      <c r="C10" s="90" t="s">
        <v>22</v>
      </c>
      <c r="D10" s="105"/>
      <c r="E10" s="105"/>
      <c r="F10" s="105"/>
      <c r="G10" s="106"/>
      <c r="H10" s="13" t="s">
        <v>23</v>
      </c>
      <c r="I10" s="65">
        <f>I11</f>
        <v>0</v>
      </c>
      <c r="J10" s="65">
        <f>J11</f>
        <v>0</v>
      </c>
      <c r="K10" s="65">
        <f>SUM(I10:J10)</f>
        <v>0</v>
      </c>
      <c r="L10" s="4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5" customFormat="1" ht="15" x14ac:dyDescent="0.25">
      <c r="A11" s="19"/>
      <c r="B11" s="15"/>
      <c r="C11" s="16">
        <v>1</v>
      </c>
      <c r="D11" s="91" t="s">
        <v>24</v>
      </c>
      <c r="E11" s="86"/>
      <c r="F11" s="86"/>
      <c r="G11" s="87"/>
      <c r="H11" s="18" t="s">
        <v>25</v>
      </c>
      <c r="I11" s="66"/>
      <c r="J11" s="66"/>
      <c r="K11" s="65">
        <f>SUM(I11:J11)</f>
        <v>0</v>
      </c>
      <c r="L11" s="4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5" customFormat="1" ht="15.75" x14ac:dyDescent="0.25">
      <c r="A12" s="11"/>
      <c r="B12" s="12">
        <v>3</v>
      </c>
      <c r="C12" s="90" t="s">
        <v>26</v>
      </c>
      <c r="D12" s="105"/>
      <c r="E12" s="105"/>
      <c r="F12" s="105"/>
      <c r="G12" s="106"/>
      <c r="H12" s="13" t="s">
        <v>27</v>
      </c>
      <c r="I12" s="65">
        <f>SUM(I13:I22)</f>
        <v>50529804</v>
      </c>
      <c r="J12" s="65">
        <f>SUM(J13:J22)</f>
        <v>0</v>
      </c>
      <c r="K12" s="65">
        <f>SUM(I12:J12)</f>
        <v>50529804</v>
      </c>
      <c r="L12" s="4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5" customFormat="1" ht="15" x14ac:dyDescent="0.25">
      <c r="A13" s="14"/>
      <c r="B13" s="15"/>
      <c r="C13" s="16">
        <v>1</v>
      </c>
      <c r="D13" s="91" t="s">
        <v>28</v>
      </c>
      <c r="E13" s="86"/>
      <c r="F13" s="86"/>
      <c r="G13" s="87"/>
      <c r="H13" s="20" t="s">
        <v>29</v>
      </c>
      <c r="I13" s="66"/>
      <c r="J13" s="66"/>
      <c r="K13" s="65">
        <f t="shared" ref="K13:K24" si="0">SUM(I13:J13)</f>
        <v>0</v>
      </c>
      <c r="L13" s="4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5" customFormat="1" ht="15" x14ac:dyDescent="0.25">
      <c r="A14" s="14"/>
      <c r="B14" s="15"/>
      <c r="C14" s="16">
        <v>2</v>
      </c>
      <c r="D14" s="91" t="s">
        <v>30</v>
      </c>
      <c r="E14" s="86"/>
      <c r="F14" s="86"/>
      <c r="G14" s="87"/>
      <c r="H14" s="21" t="s">
        <v>31</v>
      </c>
      <c r="I14" s="65">
        <v>5187684</v>
      </c>
      <c r="J14" s="66"/>
      <c r="K14" s="65">
        <f t="shared" si="0"/>
        <v>5187684</v>
      </c>
      <c r="L14" s="4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5" customFormat="1" ht="15" x14ac:dyDescent="0.25">
      <c r="A15" s="19"/>
      <c r="B15" s="15"/>
      <c r="C15" s="16">
        <v>3</v>
      </c>
      <c r="D15" s="91" t="s">
        <v>32</v>
      </c>
      <c r="E15" s="86"/>
      <c r="F15" s="86"/>
      <c r="G15" s="87"/>
      <c r="H15" s="21" t="s">
        <v>33</v>
      </c>
      <c r="I15" s="65"/>
      <c r="J15" s="66"/>
      <c r="K15" s="65">
        <f t="shared" si="0"/>
        <v>0</v>
      </c>
      <c r="L15" s="4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5" customFormat="1" ht="15" x14ac:dyDescent="0.25">
      <c r="A16" s="19"/>
      <c r="B16" s="15"/>
      <c r="C16" s="16">
        <v>4</v>
      </c>
      <c r="D16" s="91" t="s">
        <v>34</v>
      </c>
      <c r="E16" s="86"/>
      <c r="F16" s="86"/>
      <c r="G16" s="87"/>
      <c r="H16" s="22" t="s">
        <v>35</v>
      </c>
      <c r="I16" s="65">
        <f>276100+34392929</f>
        <v>34669029</v>
      </c>
      <c r="J16" s="66"/>
      <c r="K16" s="65">
        <f t="shared" si="0"/>
        <v>34669029</v>
      </c>
      <c r="L16" s="4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5" customFormat="1" ht="15" x14ac:dyDescent="0.25">
      <c r="A17" s="19"/>
      <c r="B17" s="15"/>
      <c r="C17" s="16">
        <v>5</v>
      </c>
      <c r="D17" s="91" t="s">
        <v>36</v>
      </c>
      <c r="E17" s="86"/>
      <c r="F17" s="86"/>
      <c r="G17" s="87"/>
      <c r="H17" s="21" t="s">
        <v>37</v>
      </c>
      <c r="I17" s="65">
        <f>167000+9286091</f>
        <v>9453091</v>
      </c>
      <c r="J17" s="66"/>
      <c r="K17" s="65">
        <f t="shared" si="0"/>
        <v>9453091</v>
      </c>
      <c r="L17" s="4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5" customFormat="1" ht="15" x14ac:dyDescent="0.25">
      <c r="A18" s="19"/>
      <c r="B18" s="15"/>
      <c r="C18" s="16">
        <v>6</v>
      </c>
      <c r="D18" s="91" t="s">
        <v>38</v>
      </c>
      <c r="E18" s="86"/>
      <c r="F18" s="86"/>
      <c r="G18" s="87"/>
      <c r="H18" s="22" t="s">
        <v>39</v>
      </c>
      <c r="I18" s="65">
        <v>1220000</v>
      </c>
      <c r="J18" s="66"/>
      <c r="K18" s="65">
        <f t="shared" si="0"/>
        <v>1220000</v>
      </c>
      <c r="L18" s="4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5" customFormat="1" ht="15" x14ac:dyDescent="0.25">
      <c r="A19" s="14"/>
      <c r="B19" s="15"/>
      <c r="C19" s="16">
        <v>7</v>
      </c>
      <c r="D19" s="91" t="s">
        <v>40</v>
      </c>
      <c r="E19" s="86"/>
      <c r="F19" s="86"/>
      <c r="G19" s="87"/>
      <c r="H19" s="22" t="s">
        <v>41</v>
      </c>
      <c r="I19" s="66"/>
      <c r="J19" s="66"/>
      <c r="K19" s="65">
        <f t="shared" si="0"/>
        <v>0</v>
      </c>
      <c r="L19" s="4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5" customFormat="1" ht="15" x14ac:dyDescent="0.25">
      <c r="A20" s="14"/>
      <c r="B20" s="15"/>
      <c r="C20" s="16">
        <v>8</v>
      </c>
      <c r="D20" s="91" t="s">
        <v>42</v>
      </c>
      <c r="E20" s="86"/>
      <c r="F20" s="86"/>
      <c r="G20" s="87"/>
      <c r="H20" s="21" t="s">
        <v>43</v>
      </c>
      <c r="I20" s="66"/>
      <c r="J20" s="66"/>
      <c r="K20" s="65">
        <f t="shared" si="0"/>
        <v>0</v>
      </c>
      <c r="L20" s="4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" customFormat="1" ht="15" x14ac:dyDescent="0.25">
      <c r="A21" s="14"/>
      <c r="B21" s="15"/>
      <c r="C21" s="16">
        <v>9</v>
      </c>
      <c r="D21" s="57" t="s">
        <v>120</v>
      </c>
      <c r="E21" s="58"/>
      <c r="F21" s="58"/>
      <c r="G21" s="59"/>
      <c r="H21" s="60" t="s">
        <v>45</v>
      </c>
      <c r="I21" s="66"/>
      <c r="J21" s="66"/>
      <c r="K21" s="65"/>
      <c r="L21" s="4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5" customFormat="1" ht="15" x14ac:dyDescent="0.25">
      <c r="A22" s="19"/>
      <c r="B22" s="15"/>
      <c r="C22" s="16">
        <v>10</v>
      </c>
      <c r="D22" s="91" t="s">
        <v>44</v>
      </c>
      <c r="E22" s="86"/>
      <c r="F22" s="86"/>
      <c r="G22" s="87"/>
      <c r="H22" s="60" t="s">
        <v>119</v>
      </c>
      <c r="I22" s="66"/>
      <c r="J22" s="66"/>
      <c r="K22" s="65">
        <f t="shared" si="0"/>
        <v>0</v>
      </c>
      <c r="L22" s="4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5" customFormat="1" ht="15.75" x14ac:dyDescent="0.25">
      <c r="A23" s="11"/>
      <c r="B23" s="12">
        <v>4</v>
      </c>
      <c r="C23" s="90" t="s">
        <v>46</v>
      </c>
      <c r="D23" s="105"/>
      <c r="E23" s="105"/>
      <c r="F23" s="105"/>
      <c r="G23" s="106"/>
      <c r="H23" s="13" t="s">
        <v>47</v>
      </c>
      <c r="I23" s="65">
        <f>I24</f>
        <v>0</v>
      </c>
      <c r="J23" s="65">
        <f>J24</f>
        <v>0</v>
      </c>
      <c r="K23" s="65">
        <f>SUM(I23:J23)</f>
        <v>0</v>
      </c>
      <c r="L23" s="4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5" customFormat="1" ht="15" x14ac:dyDescent="0.25">
      <c r="A24" s="19"/>
      <c r="B24" s="15"/>
      <c r="C24" s="16">
        <v>1</v>
      </c>
      <c r="D24" s="91" t="s">
        <v>48</v>
      </c>
      <c r="E24" s="86"/>
      <c r="F24" s="86"/>
      <c r="G24" s="87"/>
      <c r="H24" s="18" t="s">
        <v>49</v>
      </c>
      <c r="I24" s="66"/>
      <c r="J24" s="66"/>
      <c r="K24" s="65">
        <f t="shared" si="0"/>
        <v>0</v>
      </c>
      <c r="L24" s="4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5" customFormat="1" ht="15" x14ac:dyDescent="0.25">
      <c r="A25" s="10">
        <v>2</v>
      </c>
      <c r="B25" s="112" t="s">
        <v>50</v>
      </c>
      <c r="C25" s="86"/>
      <c r="D25" s="86"/>
      <c r="E25" s="86"/>
      <c r="F25" s="86"/>
      <c r="G25" s="86"/>
      <c r="H25" s="87"/>
      <c r="I25" s="64">
        <f>I26+I28+I32</f>
        <v>0</v>
      </c>
      <c r="J25" s="64">
        <f>J26+J28+J32</f>
        <v>0</v>
      </c>
      <c r="K25" s="64">
        <f>K26+K28+K32</f>
        <v>0</v>
      </c>
      <c r="L25" s="4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5" customFormat="1" ht="15.75" x14ac:dyDescent="0.25">
      <c r="A26" s="11"/>
      <c r="B26" s="12">
        <v>1</v>
      </c>
      <c r="C26" s="90" t="s">
        <v>51</v>
      </c>
      <c r="D26" s="105"/>
      <c r="E26" s="105"/>
      <c r="F26" s="105"/>
      <c r="G26" s="106"/>
      <c r="H26" s="13" t="s">
        <v>52</v>
      </c>
      <c r="I26" s="65">
        <f>SUM(I27:I27)</f>
        <v>0</v>
      </c>
      <c r="J26" s="65">
        <f>SUM(J27:J27)</f>
        <v>0</v>
      </c>
      <c r="K26" s="65">
        <f>SUM(K27:K27)</f>
        <v>0</v>
      </c>
      <c r="L26" s="4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5" customFormat="1" ht="15" x14ac:dyDescent="0.25">
      <c r="A27" s="19"/>
      <c r="B27" s="15"/>
      <c r="C27" s="16">
        <v>1</v>
      </c>
      <c r="D27" s="91" t="s">
        <v>53</v>
      </c>
      <c r="E27" s="86"/>
      <c r="F27" s="86"/>
      <c r="G27" s="87"/>
      <c r="H27" s="18" t="s">
        <v>54</v>
      </c>
      <c r="I27" s="67"/>
      <c r="J27" s="67"/>
      <c r="K27" s="65">
        <f t="shared" ref="K27:K33" si="1">SUM(I27:J27)</f>
        <v>0</v>
      </c>
      <c r="L27" s="4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5" customFormat="1" ht="15.75" x14ac:dyDescent="0.25">
      <c r="A28" s="11"/>
      <c r="B28" s="12">
        <v>2</v>
      </c>
      <c r="C28" s="90" t="s">
        <v>55</v>
      </c>
      <c r="D28" s="105"/>
      <c r="E28" s="105"/>
      <c r="F28" s="105"/>
      <c r="G28" s="106"/>
      <c r="H28" s="13" t="s">
        <v>56</v>
      </c>
      <c r="I28" s="65">
        <f>SUM(I29:I31)</f>
        <v>0</v>
      </c>
      <c r="J28" s="65">
        <f>SUM(J29:J31)</f>
        <v>0</v>
      </c>
      <c r="K28" s="65">
        <f t="shared" si="1"/>
        <v>0</v>
      </c>
      <c r="L28" s="4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5" customFormat="1" ht="15" x14ac:dyDescent="0.25">
      <c r="A29" s="19"/>
      <c r="B29" s="15"/>
      <c r="C29" s="16">
        <v>1</v>
      </c>
      <c r="D29" s="91" t="s">
        <v>57</v>
      </c>
      <c r="E29" s="86"/>
      <c r="F29" s="86"/>
      <c r="G29" s="87"/>
      <c r="H29" s="18" t="s">
        <v>58</v>
      </c>
      <c r="I29" s="66"/>
      <c r="J29" s="66"/>
      <c r="K29" s="65">
        <f t="shared" si="1"/>
        <v>0</v>
      </c>
      <c r="L29" s="4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5" customFormat="1" ht="15" x14ac:dyDescent="0.25">
      <c r="A30" s="19"/>
      <c r="B30" s="15"/>
      <c r="C30" s="16">
        <v>2</v>
      </c>
      <c r="D30" s="91" t="s">
        <v>59</v>
      </c>
      <c r="E30" s="86"/>
      <c r="F30" s="86"/>
      <c r="G30" s="87"/>
      <c r="H30" s="18" t="s">
        <v>60</v>
      </c>
      <c r="I30" s="66"/>
      <c r="J30" s="66"/>
      <c r="K30" s="65">
        <f t="shared" si="1"/>
        <v>0</v>
      </c>
      <c r="L30" s="4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5" customFormat="1" ht="15" x14ac:dyDescent="0.25">
      <c r="A31" s="19"/>
      <c r="B31" s="15"/>
      <c r="C31" s="16">
        <v>3</v>
      </c>
      <c r="D31" s="91" t="s">
        <v>61</v>
      </c>
      <c r="E31" s="86"/>
      <c r="F31" s="86"/>
      <c r="G31" s="87"/>
      <c r="H31" s="18" t="s">
        <v>62</v>
      </c>
      <c r="I31" s="66"/>
      <c r="J31" s="66"/>
      <c r="K31" s="65">
        <f t="shared" si="1"/>
        <v>0</v>
      </c>
      <c r="L31" s="4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5" customFormat="1" ht="15.75" x14ac:dyDescent="0.25">
      <c r="A32" s="11"/>
      <c r="B32" s="12">
        <v>3</v>
      </c>
      <c r="C32" s="90" t="s">
        <v>63</v>
      </c>
      <c r="D32" s="105"/>
      <c r="E32" s="105"/>
      <c r="F32" s="105"/>
      <c r="G32" s="106"/>
      <c r="H32" s="13" t="s">
        <v>64</v>
      </c>
      <c r="I32" s="65">
        <f>I33</f>
        <v>0</v>
      </c>
      <c r="J32" s="65">
        <f>J33</f>
        <v>0</v>
      </c>
      <c r="K32" s="65">
        <f t="shared" si="1"/>
        <v>0</v>
      </c>
      <c r="L32" s="4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5" customFormat="1" ht="15" x14ac:dyDescent="0.25">
      <c r="A33" s="19"/>
      <c r="B33" s="15"/>
      <c r="C33" s="16">
        <v>1</v>
      </c>
      <c r="D33" s="91" t="s">
        <v>65</v>
      </c>
      <c r="E33" s="86"/>
      <c r="F33" s="86"/>
      <c r="G33" s="87"/>
      <c r="H33" s="18" t="s">
        <v>66</v>
      </c>
      <c r="I33" s="68"/>
      <c r="J33" s="68"/>
      <c r="K33" s="65">
        <f t="shared" si="1"/>
        <v>0</v>
      </c>
      <c r="L33" s="4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5" customFormat="1" ht="15.75" x14ac:dyDescent="0.25">
      <c r="A34" s="107" t="s">
        <v>67</v>
      </c>
      <c r="B34" s="108"/>
      <c r="C34" s="108"/>
      <c r="D34" s="108"/>
      <c r="E34" s="108"/>
      <c r="F34" s="108"/>
      <c r="G34" s="108"/>
      <c r="H34" s="87"/>
      <c r="I34" s="69">
        <f>I6+I25</f>
        <v>50529804</v>
      </c>
      <c r="J34" s="69">
        <f>J6+J25</f>
        <v>0</v>
      </c>
      <c r="K34" s="69">
        <f>K6+K25</f>
        <v>50529804</v>
      </c>
      <c r="L34" s="4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5" customFormat="1" ht="15.75" x14ac:dyDescent="0.25">
      <c r="A35" s="10">
        <v>3</v>
      </c>
      <c r="B35" s="23" t="s">
        <v>68</v>
      </c>
      <c r="C35" s="23"/>
      <c r="D35" s="23"/>
      <c r="E35" s="23"/>
      <c r="F35" s="23"/>
      <c r="G35" s="23"/>
      <c r="H35" s="13" t="s">
        <v>69</v>
      </c>
      <c r="I35" s="64">
        <f>I36</f>
        <v>177244077</v>
      </c>
      <c r="J35" s="64">
        <f>J36</f>
        <v>0</v>
      </c>
      <c r="K35" s="64">
        <f>K36</f>
        <v>177244077</v>
      </c>
      <c r="L35" s="4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" customFormat="1" ht="15" x14ac:dyDescent="0.25">
      <c r="A36" s="24"/>
      <c r="B36" s="12">
        <v>1</v>
      </c>
      <c r="C36" s="109" t="s">
        <v>70</v>
      </c>
      <c r="D36" s="109"/>
      <c r="E36" s="109"/>
      <c r="F36" s="109"/>
      <c r="G36" s="109"/>
      <c r="H36" s="25" t="s">
        <v>71</v>
      </c>
      <c r="I36" s="65">
        <f>I37+I40+I41</f>
        <v>177244077</v>
      </c>
      <c r="J36" s="65">
        <f>J37+J40+J41</f>
        <v>0</v>
      </c>
      <c r="K36" s="65">
        <f>K37+K40+K41</f>
        <v>177244077</v>
      </c>
      <c r="L36" s="4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5" customFormat="1" ht="15" x14ac:dyDescent="0.25">
      <c r="A37" s="14"/>
      <c r="B37" s="15"/>
      <c r="C37" s="16">
        <v>1</v>
      </c>
      <c r="D37" s="110" t="s">
        <v>72</v>
      </c>
      <c r="E37" s="86"/>
      <c r="F37" s="86"/>
      <c r="G37" s="87"/>
      <c r="H37" s="26" t="s">
        <v>73</v>
      </c>
      <c r="I37" s="65">
        <f>SUM(I38:I39)</f>
        <v>8991536</v>
      </c>
      <c r="J37" s="65">
        <f>SUM(J38:J39)</f>
        <v>0</v>
      </c>
      <c r="K37" s="65">
        <f>SUM(K38:K39)</f>
        <v>8991536</v>
      </c>
      <c r="L37" s="4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5" customFormat="1" ht="15" x14ac:dyDescent="0.25">
      <c r="A38" s="14"/>
      <c r="B38" s="15"/>
      <c r="C38" s="27"/>
      <c r="D38" s="16">
        <v>1</v>
      </c>
      <c r="E38" s="111" t="s">
        <v>74</v>
      </c>
      <c r="F38" s="111"/>
      <c r="G38" s="111"/>
      <c r="H38" s="28" t="s">
        <v>75</v>
      </c>
      <c r="I38" s="70">
        <v>8991536</v>
      </c>
      <c r="J38" s="70"/>
      <c r="K38" s="65">
        <f>SUM(I38:J38)</f>
        <v>8991536</v>
      </c>
      <c r="L38" s="4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5" customFormat="1" ht="15" x14ac:dyDescent="0.25">
      <c r="A39" s="14"/>
      <c r="B39" s="15"/>
      <c r="C39" s="27"/>
      <c r="D39" s="16">
        <v>2</v>
      </c>
      <c r="E39" s="111" t="s">
        <v>76</v>
      </c>
      <c r="F39" s="111"/>
      <c r="G39" s="111"/>
      <c r="H39" s="28" t="s">
        <v>77</v>
      </c>
      <c r="I39" s="70"/>
      <c r="J39" s="70"/>
      <c r="K39" s="65">
        <f>SUM(I39:J39)</f>
        <v>0</v>
      </c>
      <c r="L39" s="4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5" customFormat="1" ht="15" x14ac:dyDescent="0.25">
      <c r="A40" s="14"/>
      <c r="B40" s="15"/>
      <c r="C40" s="29">
        <v>2</v>
      </c>
      <c r="D40" s="85" t="s">
        <v>78</v>
      </c>
      <c r="E40" s="105"/>
      <c r="F40" s="105"/>
      <c r="G40" s="106"/>
      <c r="H40" s="30" t="s">
        <v>79</v>
      </c>
      <c r="I40" s="70">
        <v>168252541</v>
      </c>
      <c r="J40" s="70"/>
      <c r="K40" s="65">
        <f>SUM(I40:J40)</f>
        <v>168252541</v>
      </c>
      <c r="L40" s="4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5" customFormat="1" ht="15.75" thickBot="1" x14ac:dyDescent="0.3">
      <c r="A41" s="31"/>
      <c r="B41" s="32"/>
      <c r="C41" s="33">
        <v>3</v>
      </c>
      <c r="D41" s="96" t="s">
        <v>80</v>
      </c>
      <c r="E41" s="97"/>
      <c r="F41" s="97"/>
      <c r="G41" s="98"/>
      <c r="H41" s="34" t="s">
        <v>81</v>
      </c>
      <c r="I41" s="71"/>
      <c r="J41" s="71"/>
      <c r="K41" s="65">
        <f>SUM(I41:J41)</f>
        <v>0</v>
      </c>
      <c r="L41" s="4"/>
      <c r="M41" s="9"/>
      <c r="N41" s="9"/>
      <c r="O41" s="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5" customFormat="1" ht="16.5" thickBot="1" x14ac:dyDescent="0.3">
      <c r="A42" s="99" t="s">
        <v>82</v>
      </c>
      <c r="B42" s="100"/>
      <c r="C42" s="100"/>
      <c r="D42" s="100"/>
      <c r="E42" s="100"/>
      <c r="F42" s="100"/>
      <c r="G42" s="100"/>
      <c r="H42" s="101"/>
      <c r="I42" s="72">
        <f>I34+I35</f>
        <v>227773881</v>
      </c>
      <c r="J42" s="72">
        <f>J34+J35</f>
        <v>0</v>
      </c>
      <c r="K42" s="73">
        <f>K34+K35</f>
        <v>227773881</v>
      </c>
      <c r="L42" s="4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5" customFormat="1" ht="18.75" x14ac:dyDescent="0.25">
      <c r="A43" s="35"/>
      <c r="B43" s="36"/>
      <c r="C43" s="36"/>
      <c r="D43" s="36"/>
      <c r="E43" s="36"/>
      <c r="F43" s="36"/>
      <c r="G43" s="36"/>
      <c r="H43" s="37"/>
      <c r="I43" s="74"/>
      <c r="J43" s="74"/>
      <c r="K43" s="75"/>
      <c r="L43" s="4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5" customFormat="1" ht="15" x14ac:dyDescent="0.25">
      <c r="A44" s="38">
        <v>1</v>
      </c>
      <c r="B44" s="88" t="s">
        <v>83</v>
      </c>
      <c r="C44" s="88"/>
      <c r="D44" s="88"/>
      <c r="E44" s="88"/>
      <c r="F44" s="88"/>
      <c r="G44" s="89"/>
      <c r="H44" s="89"/>
      <c r="I44" s="64">
        <f>I45+I46+I47+I49+I50</f>
        <v>227773881</v>
      </c>
      <c r="J44" s="64">
        <f>J45+J46+J47+J49+J50</f>
        <v>0</v>
      </c>
      <c r="K44" s="64">
        <f>K45+K46+K47+K49+K50</f>
        <v>227773881</v>
      </c>
      <c r="L44" s="4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5" customFormat="1" ht="15.75" x14ac:dyDescent="0.25">
      <c r="A45" s="11"/>
      <c r="B45" s="39">
        <v>1</v>
      </c>
      <c r="C45" s="90" t="s">
        <v>84</v>
      </c>
      <c r="D45" s="86"/>
      <c r="E45" s="86"/>
      <c r="F45" s="86"/>
      <c r="G45" s="87"/>
      <c r="H45" s="13" t="s">
        <v>85</v>
      </c>
      <c r="I45" s="65">
        <v>117005014</v>
      </c>
      <c r="J45" s="65"/>
      <c r="K45" s="65">
        <f t="shared" ref="K45:K60" si="2">SUM(I45:J45)</f>
        <v>117005014</v>
      </c>
      <c r="L45" s="4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5" customFormat="1" ht="15.75" x14ac:dyDescent="0.25">
      <c r="A46" s="11"/>
      <c r="B46" s="40">
        <v>2</v>
      </c>
      <c r="C46" s="102" t="s">
        <v>86</v>
      </c>
      <c r="D46" s="102"/>
      <c r="E46" s="102"/>
      <c r="F46" s="89"/>
      <c r="G46" s="89"/>
      <c r="H46" s="13" t="s">
        <v>87</v>
      </c>
      <c r="I46" s="76">
        <v>28304984</v>
      </c>
      <c r="J46" s="76"/>
      <c r="K46" s="65">
        <f t="shared" si="2"/>
        <v>28304984</v>
      </c>
      <c r="L46" s="4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5" customFormat="1" ht="15.75" x14ac:dyDescent="0.25">
      <c r="A47" s="11"/>
      <c r="B47" s="40">
        <v>3</v>
      </c>
      <c r="C47" s="90" t="s">
        <v>88</v>
      </c>
      <c r="D47" s="86"/>
      <c r="E47" s="86"/>
      <c r="F47" s="86"/>
      <c r="G47" s="87"/>
      <c r="H47" s="13" t="s">
        <v>89</v>
      </c>
      <c r="I47" s="76">
        <v>82463883</v>
      </c>
      <c r="J47" s="76"/>
      <c r="K47" s="65">
        <f t="shared" si="2"/>
        <v>82463883</v>
      </c>
      <c r="L47" s="4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5" customFormat="1" ht="15" x14ac:dyDescent="0.25">
      <c r="A48" s="41"/>
      <c r="B48" s="40"/>
      <c r="C48" s="42"/>
      <c r="D48" s="103" t="s">
        <v>90</v>
      </c>
      <c r="E48" s="104"/>
      <c r="F48" s="89"/>
      <c r="G48" s="89"/>
      <c r="H48" s="43" t="s">
        <v>91</v>
      </c>
      <c r="I48" s="77">
        <v>0</v>
      </c>
      <c r="J48" s="77"/>
      <c r="K48" s="65">
        <f t="shared" si="2"/>
        <v>0</v>
      </c>
      <c r="L48" s="4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5.75" x14ac:dyDescent="0.25">
      <c r="A49" s="11"/>
      <c r="B49" s="40">
        <v>4</v>
      </c>
      <c r="C49" s="90" t="s">
        <v>92</v>
      </c>
      <c r="D49" s="86"/>
      <c r="E49" s="86"/>
      <c r="F49" s="86"/>
      <c r="G49" s="87"/>
      <c r="H49" s="13" t="s">
        <v>93</v>
      </c>
      <c r="I49" s="76"/>
      <c r="J49" s="76"/>
      <c r="K49" s="65">
        <f t="shared" si="2"/>
        <v>0</v>
      </c>
      <c r="L49" s="4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5.75" x14ac:dyDescent="0.25">
      <c r="A50" s="11"/>
      <c r="B50" s="40">
        <v>5</v>
      </c>
      <c r="C50" s="90" t="s">
        <v>94</v>
      </c>
      <c r="D50" s="86"/>
      <c r="E50" s="86"/>
      <c r="F50" s="86"/>
      <c r="G50" s="87"/>
      <c r="H50" s="13" t="s">
        <v>95</v>
      </c>
      <c r="I50" s="65">
        <f>SUM(I51:I54)</f>
        <v>0</v>
      </c>
      <c r="J50" s="65">
        <f>SUM(J51:J54)</f>
        <v>0</v>
      </c>
      <c r="K50" s="65">
        <f t="shared" si="2"/>
        <v>0</v>
      </c>
      <c r="L50" s="4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5" x14ac:dyDescent="0.25">
      <c r="A51" s="11"/>
      <c r="B51" s="44"/>
      <c r="C51" s="45">
        <v>1</v>
      </c>
      <c r="D51" s="85" t="s">
        <v>96</v>
      </c>
      <c r="E51" s="86"/>
      <c r="F51" s="86"/>
      <c r="G51" s="87"/>
      <c r="H51" s="46" t="s">
        <v>97</v>
      </c>
      <c r="I51" s="78"/>
      <c r="J51" s="78"/>
      <c r="K51" s="65">
        <f t="shared" si="2"/>
        <v>0</v>
      </c>
      <c r="L51" s="4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5" x14ac:dyDescent="0.25">
      <c r="A52" s="47"/>
      <c r="B52" s="48"/>
      <c r="C52" s="45">
        <v>2</v>
      </c>
      <c r="D52" s="85" t="s">
        <v>98</v>
      </c>
      <c r="E52" s="86"/>
      <c r="F52" s="86"/>
      <c r="G52" s="87"/>
      <c r="H52" s="46" t="s">
        <v>99</v>
      </c>
      <c r="I52" s="78"/>
      <c r="J52" s="78"/>
      <c r="K52" s="65">
        <f t="shared" si="2"/>
        <v>0</v>
      </c>
      <c r="L52" s="4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5" x14ac:dyDescent="0.25">
      <c r="A53" s="47"/>
      <c r="B53" s="48"/>
      <c r="C53" s="45">
        <v>3</v>
      </c>
      <c r="D53" s="85" t="s">
        <v>100</v>
      </c>
      <c r="E53" s="86"/>
      <c r="F53" s="86"/>
      <c r="G53" s="87"/>
      <c r="H53" s="46" t="s">
        <v>101</v>
      </c>
      <c r="I53" s="78"/>
      <c r="J53" s="78"/>
      <c r="K53" s="65">
        <f t="shared" si="2"/>
        <v>0</v>
      </c>
      <c r="L53" s="4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5" customFormat="1" ht="15" x14ac:dyDescent="0.25">
      <c r="A54" s="47"/>
      <c r="B54" s="48"/>
      <c r="C54" s="45">
        <v>4</v>
      </c>
      <c r="D54" s="85" t="s">
        <v>102</v>
      </c>
      <c r="E54" s="86"/>
      <c r="F54" s="86"/>
      <c r="G54" s="87"/>
      <c r="H54" s="46" t="s">
        <v>123</v>
      </c>
      <c r="I54" s="78"/>
      <c r="J54" s="78"/>
      <c r="K54" s="65">
        <f t="shared" si="2"/>
        <v>0</v>
      </c>
      <c r="L54" s="4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5" customFormat="1" ht="15" x14ac:dyDescent="0.25">
      <c r="A55" s="38">
        <v>2</v>
      </c>
      <c r="B55" s="88" t="s">
        <v>103</v>
      </c>
      <c r="C55" s="88"/>
      <c r="D55" s="88"/>
      <c r="E55" s="88"/>
      <c r="F55" s="88"/>
      <c r="G55" s="89"/>
      <c r="H55" s="89"/>
      <c r="I55" s="64">
        <f>I56+I57+I58</f>
        <v>0</v>
      </c>
      <c r="J55" s="64">
        <f>J56+J57+J58</f>
        <v>0</v>
      </c>
      <c r="K55" s="64">
        <f t="shared" si="2"/>
        <v>0</v>
      </c>
      <c r="L55" s="4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5" customFormat="1" ht="15.75" x14ac:dyDescent="0.25">
      <c r="A56" s="14"/>
      <c r="B56" s="49">
        <v>1</v>
      </c>
      <c r="C56" s="90" t="s">
        <v>104</v>
      </c>
      <c r="D56" s="86"/>
      <c r="E56" s="86"/>
      <c r="F56" s="86"/>
      <c r="G56" s="87"/>
      <c r="H56" s="13" t="s">
        <v>105</v>
      </c>
      <c r="I56" s="65"/>
      <c r="J56" s="65"/>
      <c r="K56" s="65">
        <f t="shared" si="2"/>
        <v>0</v>
      </c>
      <c r="L56" s="4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5" customFormat="1" ht="18.75" x14ac:dyDescent="0.25">
      <c r="A57" s="50"/>
      <c r="B57" s="49">
        <v>2</v>
      </c>
      <c r="C57" s="90" t="s">
        <v>106</v>
      </c>
      <c r="D57" s="86"/>
      <c r="E57" s="86"/>
      <c r="F57" s="86"/>
      <c r="G57" s="87"/>
      <c r="H57" s="13" t="s">
        <v>107</v>
      </c>
      <c r="I57" s="65"/>
      <c r="J57" s="65"/>
      <c r="K57" s="65">
        <f t="shared" si="2"/>
        <v>0</v>
      </c>
      <c r="L57" s="4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5" customFormat="1" ht="15.75" x14ac:dyDescent="0.25">
      <c r="A58" s="51"/>
      <c r="B58" s="49">
        <v>3</v>
      </c>
      <c r="C58" s="90" t="s">
        <v>108</v>
      </c>
      <c r="D58" s="86"/>
      <c r="E58" s="86"/>
      <c r="F58" s="86"/>
      <c r="G58" s="87"/>
      <c r="H58" s="13" t="s">
        <v>109</v>
      </c>
      <c r="I58" s="65">
        <f>SUM(I59:I60)</f>
        <v>0</v>
      </c>
      <c r="J58" s="65">
        <f>SUM(J59:J60)</f>
        <v>0</v>
      </c>
      <c r="K58" s="65">
        <f t="shared" si="2"/>
        <v>0</v>
      </c>
      <c r="L58" s="4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5" customFormat="1" ht="15" x14ac:dyDescent="0.25">
      <c r="A59" s="27"/>
      <c r="B59" s="27"/>
      <c r="C59" s="44">
        <v>1</v>
      </c>
      <c r="D59" s="91" t="s">
        <v>110</v>
      </c>
      <c r="E59" s="86"/>
      <c r="F59" s="86"/>
      <c r="G59" s="87"/>
      <c r="H59" s="18" t="s">
        <v>111</v>
      </c>
      <c r="I59" s="68"/>
      <c r="J59" s="68"/>
      <c r="K59" s="65">
        <f t="shared" si="2"/>
        <v>0</v>
      </c>
      <c r="L59" s="4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5" customFormat="1" ht="15" x14ac:dyDescent="0.25">
      <c r="A60" s="27"/>
      <c r="B60" s="27"/>
      <c r="C60" s="44">
        <v>2</v>
      </c>
      <c r="D60" s="91" t="s">
        <v>112</v>
      </c>
      <c r="E60" s="86"/>
      <c r="F60" s="86"/>
      <c r="G60" s="87"/>
      <c r="H60" s="18" t="s">
        <v>113</v>
      </c>
      <c r="I60" s="68"/>
      <c r="J60" s="68"/>
      <c r="K60" s="65">
        <f t="shared" si="2"/>
        <v>0</v>
      </c>
      <c r="L60" s="4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5" customFormat="1" ht="15.75" x14ac:dyDescent="0.25">
      <c r="A61" s="92" t="s">
        <v>114</v>
      </c>
      <c r="B61" s="92"/>
      <c r="C61" s="92"/>
      <c r="D61" s="92"/>
      <c r="E61" s="92"/>
      <c r="F61" s="92"/>
      <c r="G61" s="92"/>
      <c r="H61" s="93"/>
      <c r="I61" s="69">
        <f>I44+I55</f>
        <v>227773881</v>
      </c>
      <c r="J61" s="69">
        <f>J44+J55</f>
        <v>0</v>
      </c>
      <c r="K61" s="69">
        <f>K44+K55</f>
        <v>227773881</v>
      </c>
      <c r="L61" s="4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5" customFormat="1" ht="15" x14ac:dyDescent="0.25">
      <c r="A62" s="52">
        <v>3</v>
      </c>
      <c r="B62" s="94" t="s">
        <v>115</v>
      </c>
      <c r="C62" s="94"/>
      <c r="D62" s="94"/>
      <c r="E62" s="94"/>
      <c r="F62" s="94"/>
      <c r="G62" s="95"/>
      <c r="H62" s="89"/>
      <c r="I62" s="64">
        <f t="shared" ref="I62:K63" si="3">I63</f>
        <v>0</v>
      </c>
      <c r="J62" s="64">
        <f t="shared" si="3"/>
        <v>0</v>
      </c>
      <c r="K62" s="64">
        <f t="shared" si="3"/>
        <v>0</v>
      </c>
      <c r="L62" s="4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5" customFormat="1" ht="15" x14ac:dyDescent="0.25">
      <c r="A63" s="27"/>
      <c r="B63" s="49">
        <v>1</v>
      </c>
      <c r="C63" s="90" t="s">
        <v>116</v>
      </c>
      <c r="D63" s="86"/>
      <c r="E63" s="86"/>
      <c r="F63" s="86"/>
      <c r="G63" s="87"/>
      <c r="H63" s="53" t="s">
        <v>117</v>
      </c>
      <c r="I63" s="65">
        <f t="shared" si="3"/>
        <v>0</v>
      </c>
      <c r="J63" s="65">
        <f t="shared" si="3"/>
        <v>0</v>
      </c>
      <c r="K63" s="65">
        <f t="shared" si="3"/>
        <v>0</v>
      </c>
      <c r="L63" s="4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5" customFormat="1" ht="15.75" thickBot="1" x14ac:dyDescent="0.3">
      <c r="A64" s="54"/>
      <c r="B64" s="55"/>
      <c r="C64" s="56">
        <v>1</v>
      </c>
      <c r="D64" s="91" t="s">
        <v>122</v>
      </c>
      <c r="E64" s="86"/>
      <c r="F64" s="86"/>
      <c r="G64" s="87"/>
      <c r="H64" s="46" t="s">
        <v>121</v>
      </c>
      <c r="I64" s="79"/>
      <c r="J64" s="79"/>
      <c r="K64" s="65">
        <f>SUM(I64:J64)</f>
        <v>0</v>
      </c>
      <c r="L64" s="4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5" customFormat="1" ht="16.5" thickBot="1" x14ac:dyDescent="0.3">
      <c r="A65" s="82" t="s">
        <v>118</v>
      </c>
      <c r="B65" s="83"/>
      <c r="C65" s="83"/>
      <c r="D65" s="83"/>
      <c r="E65" s="83"/>
      <c r="F65" s="83"/>
      <c r="G65" s="83"/>
      <c r="H65" s="84"/>
      <c r="I65" s="72">
        <f>I61+I62</f>
        <v>227773881</v>
      </c>
      <c r="J65" s="72">
        <f>J61+J62</f>
        <v>0</v>
      </c>
      <c r="K65" s="73">
        <f>K61+K62</f>
        <v>227773881</v>
      </c>
      <c r="L65" s="4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/>
    <row r="67" spans="1:26" ht="12.75" x14ac:dyDescent="0.2"/>
    <row r="68" spans="1:26" ht="12.75" x14ac:dyDescent="0.2"/>
    <row r="69" spans="1:26" ht="12.75" x14ac:dyDescent="0.2"/>
    <row r="70" spans="1:26" ht="12.75" x14ac:dyDescent="0.2"/>
    <row r="71" spans="1:26" ht="12.75" x14ac:dyDescent="0.2"/>
    <row r="72" spans="1:26" ht="12.75" x14ac:dyDescent="0.2"/>
    <row r="73" spans="1:26" ht="12.75" x14ac:dyDescent="0.2"/>
    <row r="74" spans="1:26" ht="12.75" x14ac:dyDescent="0.2"/>
    <row r="75" spans="1:26" ht="12.75" x14ac:dyDescent="0.2"/>
    <row r="76" spans="1:26" ht="12.75" x14ac:dyDescent="0.2"/>
    <row r="77" spans="1:26" ht="12.75" x14ac:dyDescent="0.2"/>
    <row r="78" spans="1:26" ht="12.75" x14ac:dyDescent="0.2"/>
    <row r="79" spans="1:26" ht="12.75" x14ac:dyDescent="0.2"/>
    <row r="80" spans="1:26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customHeight="1" x14ac:dyDescent="0.2"/>
  </sheetData>
  <mergeCells count="68">
    <mergeCell ref="J2:K2"/>
    <mergeCell ref="A1:E1"/>
    <mergeCell ref="A2:G2"/>
    <mergeCell ref="A3:A4"/>
    <mergeCell ref="B3:B4"/>
    <mergeCell ref="C3:C4"/>
    <mergeCell ref="D3:G4"/>
    <mergeCell ref="F1:K1"/>
    <mergeCell ref="D14:G14"/>
    <mergeCell ref="H3:H4"/>
    <mergeCell ref="I3:K3"/>
    <mergeCell ref="B5:G5"/>
    <mergeCell ref="B6:H6"/>
    <mergeCell ref="C7:G7"/>
    <mergeCell ref="D8:G8"/>
    <mergeCell ref="D9:G9"/>
    <mergeCell ref="C10:G10"/>
    <mergeCell ref="D11:G11"/>
    <mergeCell ref="C12:G12"/>
    <mergeCell ref="D13:G13"/>
    <mergeCell ref="D27:G27"/>
    <mergeCell ref="D15:G15"/>
    <mergeCell ref="D16:G16"/>
    <mergeCell ref="D17:G17"/>
    <mergeCell ref="D18:G18"/>
    <mergeCell ref="D19:G19"/>
    <mergeCell ref="D20:G20"/>
    <mergeCell ref="D22:G22"/>
    <mergeCell ref="C23:G23"/>
    <mergeCell ref="D24:G24"/>
    <mergeCell ref="B25:H25"/>
    <mergeCell ref="C26:G26"/>
    <mergeCell ref="D40:G40"/>
    <mergeCell ref="C28:G28"/>
    <mergeCell ref="D29:G29"/>
    <mergeCell ref="D30:G30"/>
    <mergeCell ref="D31:G31"/>
    <mergeCell ref="C32:G32"/>
    <mergeCell ref="D33:G33"/>
    <mergeCell ref="A34:H34"/>
    <mergeCell ref="C36:G36"/>
    <mergeCell ref="D37:G37"/>
    <mergeCell ref="E38:G38"/>
    <mergeCell ref="E39:G39"/>
    <mergeCell ref="D53:G53"/>
    <mergeCell ref="D41:G41"/>
    <mergeCell ref="A42:H42"/>
    <mergeCell ref="B44:H44"/>
    <mergeCell ref="C45:G45"/>
    <mergeCell ref="C46:G46"/>
    <mergeCell ref="C47:G47"/>
    <mergeCell ref="D48:G48"/>
    <mergeCell ref="C49:G49"/>
    <mergeCell ref="C50:G50"/>
    <mergeCell ref="D51:G51"/>
    <mergeCell ref="D52:G52"/>
    <mergeCell ref="A65:H65"/>
    <mergeCell ref="D54:G54"/>
    <mergeCell ref="B55:H55"/>
    <mergeCell ref="C56:G56"/>
    <mergeCell ref="C57:G57"/>
    <mergeCell ref="C58:G58"/>
    <mergeCell ref="D59:G59"/>
    <mergeCell ref="D60:G60"/>
    <mergeCell ref="A61:H61"/>
    <mergeCell ref="B62:H62"/>
    <mergeCell ref="C63:G63"/>
    <mergeCell ref="D64:G64"/>
  </mergeCells>
  <printOptions horizontalCentered="1" verticalCentered="1"/>
  <pageMargins left="0.19685039370078741" right="0.19685039370078741" top="0.78740157480314965" bottom="0.23622047244094491" header="0.19685039370078741" footer="0.23622047244094491"/>
  <pageSetup paperSize="9" scale="60" firstPageNumber="3" orientation="portrait" useFirstPageNumber="1" r:id="rId1"/>
  <headerFooter alignWithMargins="0">
    <oddHeader xml:space="preserve">&amp;C&amp;"Arial CE,Félkövér"
16. sz. melléklet:
P&amp;11KSZAK 2017.évi tervezett
bevétele - kiadása&amp;R&amp;"Times New Roman CE,Normál"&amp;9Pécsi és Környéke Szociális Alapszolgáltatási és Gyermejóléti  Alapellátási  Központ  és Családi Bölcsőde Hálozat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PTAT ktgvetés 2016</vt:lpstr>
      <vt:lpstr>'PTAT ktgvetés 2016'!Nyomtatási_terület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</dc:creator>
  <cp:lastModifiedBy>user</cp:lastModifiedBy>
  <cp:lastPrinted>2017-02-21T14:26:37Z</cp:lastPrinted>
  <dcterms:created xsi:type="dcterms:W3CDTF">2016-02-25T13:38:37Z</dcterms:created>
  <dcterms:modified xsi:type="dcterms:W3CDTF">2017-02-22T06:50:07Z</dcterms:modified>
</cp:coreProperties>
</file>