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0" windowWidth="9660" windowHeight="5190" activeTab="0"/>
  </bookViews>
  <sheets>
    <sheet name="Tartalom" sheetId="1" r:id="rId1"/>
    <sheet name="1. Címrend lista" sheetId="2" r:id="rId2"/>
    <sheet name="2. Ktgvetési mérleg" sheetId="3" r:id="rId3"/>
    <sheet name="3. Összevont bev." sheetId="4" r:id="rId4"/>
    <sheet name="4. Összevont kiad" sheetId="5" r:id="rId5"/>
    <sheet name="5. PTAT bev" sheetId="6" r:id="rId6"/>
    <sheet name="6. PTAT kiad" sheetId="7" r:id="rId7"/>
    <sheet name="7. Ei.felh.üterv" sheetId="8" r:id="rId8"/>
    <sheet name="8. Létszám" sheetId="9" r:id="rId9"/>
    <sheet name="9. Közfog" sheetId="10" r:id="rId10"/>
    <sheet name="10. PKSZAK" sheetId="11" r:id="rId11"/>
    <sheet name="10. INSZI" sheetId="12" r:id="rId12"/>
    <sheet name="10. ECSGYK" sheetId="13" r:id="rId13"/>
    <sheet name="11. Intézményi felhalmozás" sheetId="14" r:id="rId14"/>
    <sheet name="12. Kötelező feladatok" sheetId="15" r:id="rId15"/>
    <sheet name="12. Önkéntes feladatok" sheetId="16" r:id="rId16"/>
    <sheet name="13. Gördülő tervezés" sheetId="17" r:id="rId17"/>
    <sheet name="14. Központi támogtás" sheetId="18" r:id="rId18"/>
    <sheet name="14. Központi támogatás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Regression_Int" hidden="1">1</definedName>
    <definedName name="_Szűrő" hidden="1">'[1]kv.00induló'!$A$1:$AB$1668</definedName>
    <definedName name="_SzűrőAdatbázis" hidden="1">'[2]kv.00induló'!$A$1:$AB$1671</definedName>
    <definedName name="A1AC">'[1]kv.00induló'!$A$1</definedName>
    <definedName name="A1AC1329">'[2]kv.00induló'!$A$1</definedName>
    <definedName name="CCAműát" localSheetId="7">'[7]kv.00induló'!$A$1</definedName>
    <definedName name="CCAműát">'[3]kv.00induló'!$A$1</definedName>
    <definedName name="int">'[4]kv.00induló'!$A$1</definedName>
    <definedName name="második">'[5]iő'!$A$1</definedName>
    <definedName name="Nyomtatási_cím_M">'[1]kv.00induló'!$2:$3,'[1]kv.00induló'!$A:$D</definedName>
    <definedName name="Nyomtatási_cím_MÉ">'[6]kv.00induló'!$2:$3,'[6]kv.00induló'!$A:$D</definedName>
    <definedName name="_xlnm.Print_Area" localSheetId="16">#N/A</definedName>
    <definedName name="_xlnm.Print_Area" localSheetId="2">#N/A</definedName>
    <definedName name="Nyomtatási_terület_M">'[1]kv.00induló'!$R$4:$AA$1793</definedName>
    <definedName name="Nyomtatási_terület_MÉ">'[2]kv.00induló'!$R$4:$AA$1796</definedName>
  </definedNames>
  <calcPr fullCalcOnLoad="1"/>
</workbook>
</file>

<file path=xl/sharedStrings.xml><?xml version="1.0" encoding="utf-8"?>
<sst xmlns="http://schemas.openxmlformats.org/spreadsheetml/2006/main" count="1608" uniqueCount="487">
  <si>
    <t>Megnevezés</t>
  </si>
  <si>
    <t>K2</t>
  </si>
  <si>
    <t>K916</t>
  </si>
  <si>
    <t>K914</t>
  </si>
  <si>
    <t/>
  </si>
  <si>
    <t>K81</t>
  </si>
  <si>
    <t>K353</t>
  </si>
  <si>
    <t>Összesen</t>
  </si>
  <si>
    <t>Alcímszám</t>
  </si>
  <si>
    <t>K512</t>
  </si>
  <si>
    <t>Rovat
szám</t>
  </si>
  <si>
    <t>Adatok  Ft-ban</t>
  </si>
  <si>
    <t>Cím száma,
neve</t>
  </si>
  <si>
    <t>Jogcímcsoportszám</t>
  </si>
  <si>
    <t>Jogcímszám</t>
  </si>
  <si>
    <t>Előirányzat megnevezése</t>
  </si>
  <si>
    <t>Kötelező
feladatok</t>
  </si>
  <si>
    <t>Önként vállalt
feladatok</t>
  </si>
  <si>
    <t>Államigazgatási
feladatok</t>
  </si>
  <si>
    <t>Bevételek</t>
  </si>
  <si>
    <t xml:space="preserve">   I. Költségvetési bevételek</t>
  </si>
  <si>
    <t xml:space="preserve">      1 Működési  bevételek összesen</t>
  </si>
  <si>
    <t xml:space="preserve">         1 Működési  célú támogatások államháztartáson belülről</t>
  </si>
  <si>
    <t>B1</t>
  </si>
  <si>
    <t xml:space="preserve">            1 Önkormányzatok működési támogatása</t>
  </si>
  <si>
    <t>B11</t>
  </si>
  <si>
    <t xml:space="preserve">            2 Elvonások és befizetések bevételei</t>
  </si>
  <si>
    <t>B12</t>
  </si>
  <si>
    <t xml:space="preserve">            3 Működési célú garancia- és kezességvállalásból szárm. megtérülések áht-n b</t>
  </si>
  <si>
    <t>B13</t>
  </si>
  <si>
    <t xml:space="preserve">            4 Működési célú visszatérítendő tám., kölcsönök visszatérülése áht-n belülrő</t>
  </si>
  <si>
    <t>B14</t>
  </si>
  <si>
    <t xml:space="preserve">            5 Működési célú visszatérítendő tám.,Kölcs. igénybevétele áht-n belülről</t>
  </si>
  <si>
    <t>B15</t>
  </si>
  <si>
    <t xml:space="preserve">            1 Egyéb működési célú támogatások bevételei államházt.belül</t>
  </si>
  <si>
    <t>B16</t>
  </si>
  <si>
    <t xml:space="preserve">         2 Közhatalmi bevételek</t>
  </si>
  <si>
    <t>B3</t>
  </si>
  <si>
    <t xml:space="preserve">            1 Jövedelemadók</t>
  </si>
  <si>
    <t>B31</t>
  </si>
  <si>
    <t xml:space="preserve">            2 Vagyoni típusú adók</t>
  </si>
  <si>
    <t>B34</t>
  </si>
  <si>
    <t xml:space="preserve">            3 Termékek és szolgáltatások adói</t>
  </si>
  <si>
    <t>B35</t>
  </si>
  <si>
    <t xml:space="preserve">            1 Egyéb  közhatalmi bevételek</t>
  </si>
  <si>
    <t>B36</t>
  </si>
  <si>
    <t xml:space="preserve">         3 Működési  bevételek</t>
  </si>
  <si>
    <t>B4</t>
  </si>
  <si>
    <t xml:space="preserve">            1 Áru- és készletértékesítés ellenértéke</t>
  </si>
  <si>
    <t>B401</t>
  </si>
  <si>
    <t xml:space="preserve">            2 Szolgáltatások ellenértéke</t>
  </si>
  <si>
    <t>B402</t>
  </si>
  <si>
    <t xml:space="preserve">            3 Közvetített szolgáltatások ellenértéke</t>
  </si>
  <si>
    <t>B403</t>
  </si>
  <si>
    <t xml:space="preserve">            4 Tulajdonosi bevételek</t>
  </si>
  <si>
    <t>B404</t>
  </si>
  <si>
    <t xml:space="preserve">            5 Ellátási díjak</t>
  </si>
  <si>
    <t>B405</t>
  </si>
  <si>
    <t xml:space="preserve">            6 Kiszámlázott általános forgalmi adó</t>
  </si>
  <si>
    <t>B406</t>
  </si>
  <si>
    <t xml:space="preserve">            7 Altalános forgalmi adó visszatérítése</t>
  </si>
  <si>
    <t>B407</t>
  </si>
  <si>
    <t xml:space="preserve">            8 Kamatbevételek</t>
  </si>
  <si>
    <t>B408</t>
  </si>
  <si>
    <t xml:space="preserve">            9 Egyéb pénzügyi műveletek bevételei</t>
  </si>
  <si>
    <t>B409</t>
  </si>
  <si>
    <t xml:space="preserve">            10 Biztosító által fizetett kártérítés</t>
  </si>
  <si>
    <t>B410</t>
  </si>
  <si>
    <t xml:space="preserve">            11 Egyéb működési bevételek</t>
  </si>
  <si>
    <t>B411</t>
  </si>
  <si>
    <t xml:space="preserve">         4 Működési  célú átvett pénzeszközök</t>
  </si>
  <si>
    <t>B6</t>
  </si>
  <si>
    <t xml:space="preserve">            1 Működési célú garancia- és kezességváll-ból szárm.megtérülések áh-n kívülr</t>
  </si>
  <si>
    <t>B61</t>
  </si>
  <si>
    <t xml:space="preserve">            2 Működési célú visszatérítendő tám.,kölcsönök visszatérülése áh-n kívülről</t>
  </si>
  <si>
    <t>B64</t>
  </si>
  <si>
    <t xml:space="preserve">            1 Egyéb működési  célú átvett pénzeszközök</t>
  </si>
  <si>
    <t>B65</t>
  </si>
  <si>
    <t xml:space="preserve">      2 Felhalmozási  bevételek összesen</t>
  </si>
  <si>
    <t xml:space="preserve">         1 Felhalmozási célú támogatások államháztartáson belülről</t>
  </si>
  <si>
    <t>B2</t>
  </si>
  <si>
    <t xml:space="preserve">            1 Felhalmozási célú önkormányzati támogatás</t>
  </si>
  <si>
    <t>B21</t>
  </si>
  <si>
    <t xml:space="preserve">            2  Felhalmozási célú garancia- és kezességvállalásból szárm. megtér. áh-n be</t>
  </si>
  <si>
    <t>B22</t>
  </si>
  <si>
    <t xml:space="preserve">            3 Felhalm.célú visszatérítendő tám., kölcsönök visszatér. áht-n belülről</t>
  </si>
  <si>
    <t>B23</t>
  </si>
  <si>
    <t xml:space="preserve">            4 Felhalm.célú visszatérítendő tám., kölcsönök igénybevétele áht-n belülről</t>
  </si>
  <si>
    <t>B24</t>
  </si>
  <si>
    <t xml:space="preserve">            2 Egyéb felhalmozási célú támogatások bevételei áht-n belülről</t>
  </si>
  <si>
    <t>B25</t>
  </si>
  <si>
    <t xml:space="preserve">         2  Felhalmozási bevételek</t>
  </si>
  <si>
    <t>B5</t>
  </si>
  <si>
    <t xml:space="preserve">            1 Immateriális javak értékesítése</t>
  </si>
  <si>
    <t>B51</t>
  </si>
  <si>
    <t xml:space="preserve">            2 Ingatlanok értékesítése</t>
  </si>
  <si>
    <t>B52</t>
  </si>
  <si>
    <t xml:space="preserve">            3 Egyéb tárgyi eszközök értékesítése</t>
  </si>
  <si>
    <t>B53</t>
  </si>
  <si>
    <t xml:space="preserve">            4 Részesedések értékesítése</t>
  </si>
  <si>
    <t>B54</t>
  </si>
  <si>
    <t xml:space="preserve">         3  Felhalmozási célú átvett pénzeszközök</t>
  </si>
  <si>
    <t>B7</t>
  </si>
  <si>
    <t xml:space="preserve">            1  Felhalmozási c. garancia- és kezességv. szárm. megtérülés  áh-n kívül</t>
  </si>
  <si>
    <t>B71</t>
  </si>
  <si>
    <t xml:space="preserve">            2  Felhalmozási c. visszatérítendő tám. áh-n kívül</t>
  </si>
  <si>
    <t>B74</t>
  </si>
  <si>
    <t xml:space="preserve">            1 Egyéb felhalmozási célú átvett pénzeszközök</t>
  </si>
  <si>
    <t>B75</t>
  </si>
  <si>
    <t xml:space="preserve">   II. Finanszírozási bevételek</t>
  </si>
  <si>
    <t>B8</t>
  </si>
  <si>
    <t xml:space="preserve">      1 Belföldi  finanszírozás bevételei</t>
  </si>
  <si>
    <t>B81</t>
  </si>
  <si>
    <t xml:space="preserve">         1 Hitel- kölcsönfelvétel államháztartáson kívülről</t>
  </si>
  <si>
    <t>B811</t>
  </si>
  <si>
    <t xml:space="preserve">         2 Belföldi értékpapírok bevételei</t>
  </si>
  <si>
    <t>B812</t>
  </si>
  <si>
    <t xml:space="preserve">         1 Maradvány igénybevétele</t>
  </si>
  <si>
    <t>B813</t>
  </si>
  <si>
    <t xml:space="preserve">            1 Előző évi költségvetési maradvány  igénybevétele</t>
  </si>
  <si>
    <t>B8131</t>
  </si>
  <si>
    <t xml:space="preserve">               1 Előző évi működési  költségvetési maradvány  igénybevétele</t>
  </si>
  <si>
    <t xml:space="preserve">               2 Előző évi felhalmozási  költségvetési maradvány  igénybevétele</t>
  </si>
  <si>
    <t xml:space="preserve">            2 Előző évi vállalkozási maradvány  igénybevétele</t>
  </si>
  <si>
    <t>B8132</t>
  </si>
  <si>
    <t xml:space="preserve">         4 Államháztartáson belüli megelőlegezések</t>
  </si>
  <si>
    <t>B814</t>
  </si>
  <si>
    <t xml:space="preserve">        2 Központi, irányítószervi támogatás</t>
  </si>
  <si>
    <t>B816</t>
  </si>
  <si>
    <t xml:space="preserve">        3 Lekötött bankbetétek megszüntetése</t>
  </si>
  <si>
    <t>B817</t>
  </si>
  <si>
    <t xml:space="preserve">      2 Külföldi  finanszírozás bevételei</t>
  </si>
  <si>
    <t>B82</t>
  </si>
  <si>
    <t xml:space="preserve">         1 Külföldi  hitelek kölcs.felvétele külf. pénzintézettől</t>
  </si>
  <si>
    <t>B825</t>
  </si>
  <si>
    <t>Kiadások</t>
  </si>
  <si>
    <t xml:space="preserve">   I. Költségvetési Kiadások</t>
  </si>
  <si>
    <t xml:space="preserve">      1 Működési kiadások összesen</t>
  </si>
  <si>
    <t xml:space="preserve">         1 Személyi juttatások</t>
  </si>
  <si>
    <t>K1</t>
  </si>
  <si>
    <t xml:space="preserve">         2 Munkaadókat terhelő járulékok és szociális hozzájárulási adó</t>
  </si>
  <si>
    <t xml:space="preserve">         3 Dologi kiadások</t>
  </si>
  <si>
    <t>K3</t>
  </si>
  <si>
    <t xml:space="preserve">            1 Dologi kiadások kamat nélkül</t>
  </si>
  <si>
    <t xml:space="preserve">            2 Kamatkiadások</t>
  </si>
  <si>
    <t xml:space="preserve">         4  Ellátottak pénzbeli juttatásai</t>
  </si>
  <si>
    <t>K4</t>
  </si>
  <si>
    <t xml:space="preserve">         5  Egyéb működési célú kiadások</t>
  </si>
  <si>
    <t>K5</t>
  </si>
  <si>
    <t xml:space="preserve">            1 Nemzetközi kötelezettségek</t>
  </si>
  <si>
    <t>K501</t>
  </si>
  <si>
    <t xml:space="preserve">            1 Elvonások és befizetések</t>
  </si>
  <si>
    <t>K502</t>
  </si>
  <si>
    <t xml:space="preserve">            2 Egyéb működési célú támogatások államháztartáson belülre</t>
  </si>
  <si>
    <t>K506</t>
  </si>
  <si>
    <t xml:space="preserve">            4 Működési célú visszatér.tám,kölcs.nyújt. áh-n kívülre</t>
  </si>
  <si>
    <t>K508</t>
  </si>
  <si>
    <t xml:space="preserve">            3 Egyéb működési célú támogatások államháztartáson kivülre</t>
  </si>
  <si>
    <t xml:space="preserve">            4 Egyéb működési célú kiadások</t>
  </si>
  <si>
    <t xml:space="preserve">            6 Tartalékok</t>
  </si>
  <si>
    <t>K513</t>
  </si>
  <si>
    <t xml:space="preserve">      2 Felhalmozási kiadások összesen</t>
  </si>
  <si>
    <t xml:space="preserve">         1 Beruházások</t>
  </si>
  <si>
    <t>K6</t>
  </si>
  <si>
    <t xml:space="preserve">         2 Felújítások</t>
  </si>
  <si>
    <t>K7</t>
  </si>
  <si>
    <t xml:space="preserve">         3 Egyéb felhalmozási célú kiadások</t>
  </si>
  <si>
    <t>K8</t>
  </si>
  <si>
    <t xml:space="preserve">            1 Felhalmozási célú garancia- és kezességv. szárm. kifizetés áh-n belül</t>
  </si>
  <si>
    <t xml:space="preserve">            2 Felhalmozási c. visszatér.tám, kölcsön nyújtása. áh-n belül</t>
  </si>
  <si>
    <t>K82</t>
  </si>
  <si>
    <t xml:space="preserve">            3 Felhalmozási c. visszatér.tám, kölcsön törl. áh-n belül</t>
  </si>
  <si>
    <t>K83</t>
  </si>
  <si>
    <t xml:space="preserve">            1 Egyéb felhalmozási célú támogatások államháztartáson belülre</t>
  </si>
  <si>
    <t>K84</t>
  </si>
  <si>
    <t xml:space="preserve">            5 Felhalmozási célú garancia- és kezességvállalásból szárm. kifizetés áh-n k</t>
  </si>
  <si>
    <t>K85</t>
  </si>
  <si>
    <t xml:space="preserve">            6 Felhalmozási célú visszatérítendő tám, kölcsönök nyújtása áh-n kívül</t>
  </si>
  <si>
    <t>K86</t>
  </si>
  <si>
    <t xml:space="preserve">            7 Lakástámogatás</t>
  </si>
  <si>
    <t>K87</t>
  </si>
  <si>
    <t xml:space="preserve">            2 Egyéb felhalmozási célú támogatások államháztartáson kivülre</t>
  </si>
  <si>
    <t>K89</t>
  </si>
  <si>
    <t xml:space="preserve">   II. Finanszírozási kiadások</t>
  </si>
  <si>
    <t xml:space="preserve">      1 Belföldi finanszírozás kiadásai</t>
  </si>
  <si>
    <t>K91</t>
  </si>
  <si>
    <t xml:space="preserve">         1 Hitel-, kölcsön törlesztésse államháztartáson kívül</t>
  </si>
  <si>
    <t>K911</t>
  </si>
  <si>
    <t xml:space="preserve">         2 Forgatási célú belföldi értékpapírok vásárlása</t>
  </si>
  <si>
    <t>K912</t>
  </si>
  <si>
    <t xml:space="preserve">         3 Államháztartáson belüli megelőlegezések visszafizetése</t>
  </si>
  <si>
    <t xml:space="preserve">         4 Központi, irányító szervi támogatás folyósítása</t>
  </si>
  <si>
    <t>K915</t>
  </si>
  <si>
    <t xml:space="preserve">         1 Pénzeszközök lekötött bankbetétként elhelyezése</t>
  </si>
  <si>
    <t xml:space="preserve">      2 Külföldi finanaszírozás kiadásai</t>
  </si>
  <si>
    <t>K92</t>
  </si>
  <si>
    <t xml:space="preserve">         1 Hitelek,kölcsönök törlesztése külföldi pénzintézetnek</t>
  </si>
  <si>
    <t>K925</t>
  </si>
  <si>
    <t xml:space="preserve">      3 Adóssághoz nem kapcsolódó származékos ügyletek kiadásai</t>
  </si>
  <si>
    <t>K93</t>
  </si>
  <si>
    <t>Esztergár Lajos Család- és Gyermekjóléti Szolgálat és Központ
Bevétel - Kiadás</t>
  </si>
  <si>
    <t>Esztergár Lajos Család- és Gyermekjóléti Szolgálat és Központ</t>
  </si>
  <si>
    <t>Integrált Nappali Szociális Intézmény
Bevétel - Kiadás</t>
  </si>
  <si>
    <t>Integrált Nappali Szociális Intézmény</t>
  </si>
  <si>
    <t>Pécs és Környéke Szociális Alapszolgáltatási és Gyermekjóléti Alapellátási Központ és Családi Bölcsőde Hálózat
Bevétel - Kiadás</t>
  </si>
  <si>
    <t>Pécs és Környéke Szociális Alapszolgáltatási és Gyermekjóléti Alapellátási Központ és Családi Bölcsőde Hálózat</t>
  </si>
  <si>
    <t>Személyi juttatások</t>
  </si>
  <si>
    <t>Munkaadókat terhelő járulékok és szociális hozzájárulási adó</t>
  </si>
  <si>
    <t>Sor-szám</t>
  </si>
  <si>
    <t>Melléklet tárgya: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</si>
  <si>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</si>
  <si>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</si>
  <si>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</si>
  <si>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</si>
  <si>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</si>
  <si>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</si>
  <si>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</si>
  <si>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</si>
  <si>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</si>
  <si>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</si>
  <si>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</si>
  <si>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</si>
  <si>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</si>
  <si>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Pécsi Többcélú Agglomerációs Társulás címjegyzéke                                                                                                          </t>
  </si>
  <si>
    <t>Pécsi Többcélú Agglomerációs Társulás összevont költségvetési mérlege</t>
  </si>
  <si>
    <t xml:space="preserve">Pécsi Többcélú Agglomerációs Társulás összevont bevételei                                                                                           </t>
  </si>
  <si>
    <t xml:space="preserve">Pécsi Többcélú Agglomerációs Társulás összevont kiadásai                                                                                              </t>
  </si>
  <si>
    <t xml:space="preserve">Pécsi Többcélú Agglomerációs Társulás bevételei                                                                        </t>
  </si>
  <si>
    <t xml:space="preserve">Pécsi Többcélú Agglomerációs Társulás kiadásai                                                                          </t>
  </si>
  <si>
    <t xml:space="preserve">Pécsi Többcélú Agglomerációs Társulás előirányzat-felhasználási ütemterve                                                  </t>
  </si>
  <si>
    <t xml:space="preserve">Pécsi Többcélú Agglomerációs Társulás címenkénti létszámkeret (álláshely) meghatározása                        </t>
  </si>
  <si>
    <t>Pécsi Többcélú Agglomerációs Társulás "Közfoglalkoztatottak éves létszám előirányzata"</t>
  </si>
  <si>
    <t xml:space="preserve">Intézmények  bevétele - kiadása                                                                  </t>
  </si>
  <si>
    <t xml:space="preserve">Intézmények beruházási kiadásai feladatonként és felújítási kiadásai célonként                                         </t>
  </si>
  <si>
    <t>Sorszám</t>
  </si>
  <si>
    <t>Intézmény megnevezése</t>
  </si>
  <si>
    <t>Gazdálkodási
jogkör*</t>
  </si>
  <si>
    <t>1</t>
  </si>
  <si>
    <t>2</t>
  </si>
  <si>
    <t>* 1-előirányzatok felett teljes jogkörrel rendelkező költségvetési szerv</t>
  </si>
  <si>
    <t>* 2-előirányzatok felett részleges jogkörrel rendelkező költségvetési szerv</t>
  </si>
  <si>
    <t>ÖSSZES BEVÉTEL - KIADÁS</t>
  </si>
  <si>
    <t xml:space="preserve">Ö S S Z E S  K I A D Á S </t>
  </si>
  <si>
    <t>Ö S S Z E S  B E V É T E L</t>
  </si>
  <si>
    <t>Finanszírozási bevétel - kiadás</t>
  </si>
  <si>
    <t>Finanszírozási kiadások összesen:</t>
  </si>
  <si>
    <t>Finanszírozási bevételek összesen:</t>
  </si>
  <si>
    <t>Pénzeszközök betétként elhelyezése</t>
  </si>
  <si>
    <t>Maradvány igénybevétele</t>
  </si>
  <si>
    <t>Működési finanszírozási kiadás</t>
  </si>
  <si>
    <t>Működési finanszírozási bevétel</t>
  </si>
  <si>
    <t>Költségvetési bevétel - kiadás</t>
  </si>
  <si>
    <t>Költségvetési kiadások összesen:</t>
  </si>
  <si>
    <t>Költségvetési bevételek összesen:</t>
  </si>
  <si>
    <t>Felhalmozási költségvetési bevétel - kiadás</t>
  </si>
  <si>
    <t>Felhalmozási költségvetési kiadások összesen</t>
  </si>
  <si>
    <t>Felhalmozási költségvetési bevételek összesen</t>
  </si>
  <si>
    <t>Egyéb felhalmozás célú kiadások</t>
  </si>
  <si>
    <t>Felhalmozási célú átvett pénzeszközök</t>
  </si>
  <si>
    <t>Felújítások</t>
  </si>
  <si>
    <t>Felhalmozási bevételek</t>
  </si>
  <si>
    <t>Beruházások</t>
  </si>
  <si>
    <t>Felhalmozási célú támogatások államháztartáson belülről</t>
  </si>
  <si>
    <t>Felhalmozási költségvetési kiadás</t>
  </si>
  <si>
    <t>Felhalmozási költségvetési bevétel</t>
  </si>
  <si>
    <t xml:space="preserve">Működési költségvetési bevétel - kiadás </t>
  </si>
  <si>
    <t>Működési költségvetési kiadások összesen</t>
  </si>
  <si>
    <t>Működési költségvetési bevételek összesen</t>
  </si>
  <si>
    <t>Egyéb működési célú kiadások</t>
  </si>
  <si>
    <t>Ellátottak pénzbeli juttatásai</t>
  </si>
  <si>
    <t>Működési célú átvett pénzeszközök</t>
  </si>
  <si>
    <t>Dologi kiadások</t>
  </si>
  <si>
    <t>Működési bevételek</t>
  </si>
  <si>
    <t>Közhatalmi bevételek</t>
  </si>
  <si>
    <t>Működési célú támogatások államháztartáson belülről</t>
  </si>
  <si>
    <t>Működési költségvetési kiadás</t>
  </si>
  <si>
    <t>Működési költségvetési bevétel</t>
  </si>
  <si>
    <t>2012 teljesítés</t>
  </si>
  <si>
    <t>2013. évi várható teljesítés</t>
  </si>
  <si>
    <t>2012. évi beszámoló</t>
  </si>
  <si>
    <t>adatok eFt-ban</t>
  </si>
  <si>
    <t>jogcím/hónap</t>
  </si>
  <si>
    <t>Eredeti előirányzat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</si>
  <si>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</si>
  <si>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</si>
  <si>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</si>
  <si>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</si>
  <si>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</si>
  <si>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</si>
  <si>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</si>
  <si>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</si>
  <si>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</si>
  <si>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</si>
  <si>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</si>
  <si>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</si>
  <si>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összesen:</t>
  </si>
  <si>
    <t>B  E  V  É  T  E  L  E  K</t>
  </si>
  <si>
    <t>Működési célú támogatások
áh-on belülről</t>
  </si>
  <si>
    <t>Működési célú átvett 
pénzeszközök (áh-on kívülről)</t>
  </si>
  <si>
    <t>Felhalmozási célú támogatások
áh-on belülről</t>
  </si>
  <si>
    <t>Felhalmozási célú átvett 
pénzeszközök</t>
  </si>
  <si>
    <t>Finanszírozási bevételek</t>
  </si>
  <si>
    <t>ÖSSZESEN:</t>
  </si>
  <si>
    <t>K  I  A  D  Á  S  O  K</t>
  </si>
  <si>
    <t>Munkaadókat terhelő járulékok
és szoc.hozzáj.adó</t>
  </si>
  <si>
    <t>Egyéb felhalmozási célú kiadások</t>
  </si>
  <si>
    <t>Finanszírozási kiadások</t>
  </si>
  <si>
    <t>Sorszám:</t>
  </si>
  <si>
    <t>Évközi változások</t>
  </si>
  <si>
    <t>Kialakítandó álláshelyek száma</t>
  </si>
  <si>
    <t>Közoktatási int-ben</t>
  </si>
  <si>
    <t>Összes álláshely növekedés vagy csökkenés</t>
  </si>
  <si>
    <t>pedagógus álláshely</t>
  </si>
  <si>
    <t>nem ped. álláshely</t>
  </si>
  <si>
    <t>Tervezett éves létszám (fő)</t>
  </si>
  <si>
    <t>Társulás által fenntartott intézmények:</t>
  </si>
  <si>
    <t>Esztergár Lajos Családsegítő Szolgálat</t>
  </si>
  <si>
    <t>Mindösszesen:</t>
  </si>
  <si>
    <t>Kiadási előirányzatok</t>
  </si>
  <si>
    <t xml:space="preserve">Saját bevételek </t>
  </si>
  <si>
    <t>Állami támogatások</t>
  </si>
  <si>
    <t>Átvett pénzeszközök</t>
  </si>
  <si>
    <t>Bevételi előirányzatok</t>
  </si>
  <si>
    <t>Bevételek és kiadások különbözete</t>
  </si>
  <si>
    <t>Képlet:</t>
  </si>
  <si>
    <t>5 = 2+3+4</t>
  </si>
  <si>
    <t>6=5-1</t>
  </si>
  <si>
    <t>Általános közszolgáltatások</t>
  </si>
  <si>
    <t>Védelem</t>
  </si>
  <si>
    <t>Közrend és közbiztonság</t>
  </si>
  <si>
    <t>Gazdasági ügyek</t>
  </si>
  <si>
    <t>Környezetvédelem</t>
  </si>
  <si>
    <t>Lakásépítés és kommunális létesítmények</t>
  </si>
  <si>
    <t>Egészségügy</t>
  </si>
  <si>
    <t>Szabadidő,sport, kultúra és vallás</t>
  </si>
  <si>
    <t>Oktatás</t>
  </si>
  <si>
    <t>Szociális védelem</t>
  </si>
  <si>
    <t>Tartalékok</t>
  </si>
  <si>
    <t>Összesen:</t>
  </si>
  <si>
    <t>Működési költségvetési bevételek:</t>
  </si>
  <si>
    <t>Működési célú támogatások bevételei államháztartáson belülről</t>
  </si>
  <si>
    <t>Működési költségvetési bevételek összesen:</t>
  </si>
  <si>
    <t>Működési költségvetési kiadások:</t>
  </si>
  <si>
    <t>Munkaadót terhelő járulékok és szoc.hozzáj. adó</t>
  </si>
  <si>
    <t>Ellátottak pénzbeli juttatása</t>
  </si>
  <si>
    <t>Működési költségvetési kiadások összesen:</t>
  </si>
  <si>
    <t>Működési költségvetési egyenleg:</t>
  </si>
  <si>
    <t>Felhalmozási költségvetési bevételek:</t>
  </si>
  <si>
    <t xml:space="preserve">Felhalmozási célú átvett pénzeszközök </t>
  </si>
  <si>
    <t>Felhalmozási költségvetési bevételek összesen:</t>
  </si>
  <si>
    <t>Felhalmozási költségvetési kiadások:</t>
  </si>
  <si>
    <t>Felhalmozási költségvetési kiadások összesen:</t>
  </si>
  <si>
    <t>Felhalmozási költségvetési egyenleg:</t>
  </si>
  <si>
    <t>Költségvetési bevételek összesen</t>
  </si>
  <si>
    <t>Finanszírozási műveletek bevételei</t>
  </si>
  <si>
    <t>BEVÉTELEK mindösszesen:</t>
  </si>
  <si>
    <t>Költségvetési kiadások összesen</t>
  </si>
  <si>
    <t>Finanszírozási műveletek kiadásai</t>
  </si>
  <si>
    <t>KIADÁSOK mindösszesen</t>
  </si>
  <si>
    <t>Költségvetési bevételek-kiadások egyenlege</t>
  </si>
  <si>
    <t>Mindösszesen bevételek-kiadások egyenlege</t>
  </si>
  <si>
    <t>Intézmény, főkönyvi számla</t>
  </si>
  <si>
    <t>Kötelező feladat</t>
  </si>
  <si>
    <t>Önként vállalt feladat</t>
  </si>
  <si>
    <t>3</t>
  </si>
  <si>
    <t>4=2+3</t>
  </si>
  <si>
    <t>Szellemi termékek beszerzése, létesítése</t>
  </si>
  <si>
    <t>Informatikai gép, berendezés és felszerelés beszerzése</t>
  </si>
  <si>
    <t>Egyéb gép, berendezés és felszerelés beszerzése</t>
  </si>
  <si>
    <t xml:space="preserve">Jármű beszerzés, létesítés </t>
  </si>
  <si>
    <t>ÁFA</t>
  </si>
  <si>
    <t xml:space="preserve">Vagyoni értékű jogok beszerzése </t>
  </si>
  <si>
    <t>Jármű beszerzés, létesítés</t>
  </si>
  <si>
    <t>Intézményi beruházás mindösszesen:</t>
  </si>
  <si>
    <t xml:space="preserve">Egyéb épület felújítása </t>
  </si>
  <si>
    <t>Intézményi felújítás mindösszesen:</t>
  </si>
  <si>
    <t>(Adatok Ft-ban)</t>
  </si>
  <si>
    <t>Módosított előirányzat</t>
  </si>
  <si>
    <t>Teljesítés</t>
  </si>
  <si>
    <t>Teljesítés %-ban</t>
  </si>
  <si>
    <t>Állam-igazgatási</t>
  </si>
  <si>
    <t>7=5+6</t>
  </si>
  <si>
    <t>11=8+9+10</t>
  </si>
  <si>
    <t>12=11/7</t>
  </si>
  <si>
    <t>Pécsi Többcélú Agglomerációs Társulás címrendje</t>
  </si>
  <si>
    <t>Pécsi Többcélú Agglomerációs Társulás összevont bevételei</t>
  </si>
  <si>
    <t>Pécsi Többcélú Agglomerációs Társulás összevont kiadásai</t>
  </si>
  <si>
    <t>Pécsi Többcélú Agglomerációs Társulás bevételei</t>
  </si>
  <si>
    <t>Pécsi Többcélú Agglomerációs Társulás kiadásai</t>
  </si>
  <si>
    <t>Kiadások mindösszesen</t>
  </si>
  <si>
    <t>Halmozódás mentes kiadás</t>
  </si>
  <si>
    <t>Halmozódás (K915) miatti levonás</t>
  </si>
  <si>
    <t>Bevételek mindösszesen</t>
  </si>
  <si>
    <t>Halmozódás mentes bevétel</t>
  </si>
  <si>
    <t>Pécsi Többcélú Agglomerációs Társulás</t>
  </si>
  <si>
    <t>Társulás  összesen:</t>
  </si>
  <si>
    <t xml:space="preserve">Pécsi Többcélú Agglomerációs Társulás és az "Intézmények beruházási kiadásai feladatonként és felújítási kiadásai célonként" </t>
  </si>
  <si>
    <t>Beruházási kiadások összesen</t>
  </si>
  <si>
    <t>Felújítási kiadások összesen</t>
  </si>
  <si>
    <t>Közfoglalkoztatottak éves létszám előirányzata</t>
  </si>
  <si>
    <t>2016. évi teljesítés</t>
  </si>
  <si>
    <t>Címenkénti létszámkeret (álláshely) meghatározása</t>
  </si>
  <si>
    <t>Egyéb épület felújítása</t>
  </si>
  <si>
    <t>Egyéb építmény felújítása</t>
  </si>
  <si>
    <t>Halmozódás (B816) miatti levonás</t>
  </si>
  <si>
    <t>2024. év</t>
  </si>
  <si>
    <t>nem ped. álláshely (fő)</t>
  </si>
  <si>
    <t>összes álláshely (fő)</t>
  </si>
  <si>
    <t xml:space="preserve">            5 Zárolt kiadási előirányzatok</t>
  </si>
  <si>
    <t>Ingatlanok beszerzése, létesítése</t>
  </si>
  <si>
    <t>2025. év</t>
  </si>
  <si>
    <t>Egyéb működési bevételek</t>
  </si>
  <si>
    <t>6 = 2+3+4+5</t>
  </si>
  <si>
    <t>Immateriális javak beszerzése, létesítése</t>
  </si>
  <si>
    <t>2023. évi költségvetés mellékleteinek jegyzéke</t>
  </si>
  <si>
    <t>Pécsi Többcélú Agglomerációs Társulás 2023. évi költségvetési bevételei és kiadásai feladatonként</t>
  </si>
  <si>
    <t>Pécsi Többcélú Agglomerációs Társulás Működési és felhalmozási bevételek és kiadások pénzforgalmi mérlege, gördülőtervezés 2024-2026. év</t>
  </si>
  <si>
    <t>2023. évi eredeti előirányzat</t>
  </si>
  <si>
    <t>2023. évi módosított előirányzat</t>
  </si>
  <si>
    <t>PTAT pénzforgalmi mérleg, gördülő tervezés 2024 - 2026. év</t>
  </si>
  <si>
    <t xml:space="preserve">            3 Működési célú visszatér.tám,kölcs.nyújt. áh-n kívülre</t>
  </si>
  <si>
    <t xml:space="preserve">            4 Egyéb működési célú támogatások államháztartáson kivülre</t>
  </si>
  <si>
    <t>Társulási beruházás mindösszesen:</t>
  </si>
  <si>
    <t>Társulási felújítás mindösszesen:</t>
  </si>
  <si>
    <t>2026. év</t>
  </si>
  <si>
    <t>Pécsi Többcélú Agglomerációs Társulás központi költségvetési kapcsolataból származó bevételei (normatíva, kiegészítő bértámogatás)</t>
  </si>
  <si>
    <t>2023. év</t>
  </si>
  <si>
    <t>68/2023. (III.10.) korm. rend. szerinti kiegészítő támogatás 2023. évi tervezett összeg</t>
  </si>
  <si>
    <t>Támogatás azonosító</t>
  </si>
  <si>
    <t>Jogcím megnevezése</t>
  </si>
  <si>
    <t>Mutatószám</t>
  </si>
  <si>
    <t xml:space="preserve">Fajlagos összeg </t>
  </si>
  <si>
    <t>Normatíva</t>
  </si>
  <si>
    <t>Fajlagos összeg</t>
  </si>
  <si>
    <t>Ft-ban</t>
  </si>
  <si>
    <t>1.3.2.3.2.</t>
  </si>
  <si>
    <t>Szociális étkeztetés - Társulás által történő feladatellátás</t>
  </si>
  <si>
    <t>1.3.2.4.1.</t>
  </si>
  <si>
    <t>Házi segítségnyújtás - szociális segítés</t>
  </si>
  <si>
    <t>1.3.2.4.3.</t>
  </si>
  <si>
    <t>Házi segítségnyújtás - személyi gondozás - Társulás által történő feladat-ellátás</t>
  </si>
  <si>
    <t>1.3.2.6.2.</t>
  </si>
  <si>
    <t>Időskorúak nappali intézményi ellátása - Társulás által történő feladatellátás</t>
  </si>
  <si>
    <t>1.3.2.8.2.</t>
  </si>
  <si>
    <t>Demens személyek nappali intézményi ellátása - Társulás által történő feladatellátás</t>
  </si>
  <si>
    <t>1.3.2.12.2.</t>
  </si>
  <si>
    <t>Családi bölcsőde - Társulás által történő feladatellátás</t>
  </si>
  <si>
    <t>Pécs és Környéke Szociális Alapszolgáltatási és Gyermekjóléti Alapellátási Kp. és Családi Bölcsődei Hálózat</t>
  </si>
  <si>
    <t>1.3.2.3.1.</t>
  </si>
  <si>
    <t>Szociális étkeztetés</t>
  </si>
  <si>
    <t>Házi segítségnyújtás - személyi gondozás - Társulás átlal történő feladat-ellátás</t>
  </si>
  <si>
    <t>1.3.2.9.2.</t>
  </si>
  <si>
    <t>Pszichiátriai betegek nappali intézményi ellátása - Társulás által történő feladatellátás</t>
  </si>
  <si>
    <t>1.3.2.9.4.</t>
  </si>
  <si>
    <t>Foglalkoztatási támogatásban részesülők pszichiátriai betegek nappali intézményi ellátása - Társulás által történő feladatellátás</t>
  </si>
  <si>
    <t>1.3.2.15.1.1.</t>
  </si>
  <si>
    <t>Pszichiátriai betegek részére nyújtott közösségi alapellátás - alaptámogatás</t>
  </si>
  <si>
    <t>1.3.2.15.1.2.</t>
  </si>
  <si>
    <t>Pszichiátriai betegek részére nyújtott közösségi alapellátás - teljesítménytámogatás</t>
  </si>
  <si>
    <t>Integrált Nappali Szociáils Intézmény</t>
  </si>
  <si>
    <t>1.3.2.1.</t>
  </si>
  <si>
    <t>Család- és gyermekjóéti szolgálat</t>
  </si>
  <si>
    <t>1.3.2.2.</t>
  </si>
  <si>
    <t>Család- és gyermekjóléti központ</t>
  </si>
  <si>
    <t xml:space="preserve">Miniszter által kijelölt fogyatékosságügyi intézmény </t>
  </si>
  <si>
    <t>2.2.3.</t>
  </si>
  <si>
    <t>Óvodai és iskolai szociális segítő tevékenység támogatása</t>
  </si>
  <si>
    <t>1.3.4.1.</t>
  </si>
  <si>
    <t>Gyermekek átmeneti otthona - finanszírozás szempontjából elismert dolgozók bértámogatása</t>
  </si>
  <si>
    <t>1.3.4.2.</t>
  </si>
  <si>
    <t>Gyermekek átmeneti otthona - intézmény-üzemeltetési támogatás</t>
  </si>
  <si>
    <t>Esztergár Család- és Gyermekjóléti Szolgálat és Központ</t>
  </si>
  <si>
    <t>TÁRSULÁS MINDÖSSZESEN:</t>
  </si>
  <si>
    <t>Családi bölcsődék támogatása - Pécs M.J.V. Önkormányzatától:</t>
  </si>
  <si>
    <t>Állami támogatás és Pécs Önkormányzatának hozzájárulása összesen:</t>
  </si>
  <si>
    <t>Pécsi Többcélú Agglomerációs Társulás központi költségvetési kapcsolataból származó bevételei (szocilis ágazatai összevont pótlék)</t>
  </si>
  <si>
    <t>Intézmény</t>
  </si>
  <si>
    <t>Változás</t>
  </si>
  <si>
    <t>2.2.2.</t>
  </si>
  <si>
    <t>2023. évi módosított előirányzat 2023.09.30-án</t>
  </si>
  <si>
    <t>előző oszlopból: 68/2023.(III.10.) korm.rend. szerinti kiegészítő támogatás 2023. 1-9 hó tény (előirányzat-változás)</t>
  </si>
  <si>
    <t>1. melléklet a    /2023.(XI.13.) társulási határozathoz</t>
  </si>
  <si>
    <t>Álláshelyek 2023.09.30.</t>
  </si>
  <si>
    <t>Pécsi Többcélú Agglomerációs Társulás
2023. évi költségvetési kiadásai és bevételei feladatonként
Kötelező feladatok</t>
  </si>
  <si>
    <t>Pécsi Többcélú Agglomerációs Társulás
2023. évi költségvetési kiadásai és bevételei feladatonként
Önként vállalt feladatok</t>
  </si>
  <si>
    <t>14.</t>
  </si>
  <si>
    <t>Pécsi Többcélú Agglomerációs Társulás központi költségvetési kapcsolatból származó bevételei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</si>
</sst>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\(\$#,##0_);\(\$#,##0\)"/>
    <numFmt numFmtId="167" formatCode="\(\$#,##0_);[Red]\(\$#,##0\)"/>
    <numFmt numFmtId="168" formatCode="\(\$#,##0.00_);\(\$#,##0.00\)"/>
    <numFmt numFmtId="169" formatCode="\(\$#,##0.00_);[Red]\(\$#,##0.00\)"/>
    <numFmt numFmtId="170" formatCode="_(* #,##0_);_(* \(#,##0\);_(* &quot;-&quot;_);_(@_)"/>
    <numFmt numFmtId="171" formatCode="_(\$* #,##0_);_(\$* \(#,##0\);_(\$* &quot;-&quot;_);_(@_)"/>
    <numFmt numFmtId="172" formatCode="_(* #,##0.00_);_(* \(#,##0.00\);_(* &quot;-&quot;??_);_(@_)"/>
    <numFmt numFmtId="173" formatCode="_(\$* #,##0.00_);_(\$* \(#,##0.00\);_(\$* &quot;-&quot;??_);_(@_)"/>
    <numFmt numFmtId="174" formatCode="[$-40E]yyyy\.\ mmmm\ d\.\,\ dddd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  <numFmt numFmtId="179" formatCode="_-* #,##0\ _F_t_-;\-* #,##0\ _F_t_-;_-* &quot;-&quot;??\ _F_t_-;_-@_-"/>
    <numFmt numFmtId="180" formatCode="#,##0\ _F_t"/>
    <numFmt numFmtId="181" formatCode="[$-40E]yyyy\.\ mmmm\ d\."/>
    <numFmt numFmtId="182" formatCode="#\ ###\ ###\ ###\ ##0"/>
    <numFmt numFmtId="183" formatCode="#,###"/>
    <numFmt numFmtId="184" formatCode="0.0%"/>
    <numFmt numFmtId="185" formatCode="#,##0.0"/>
    <numFmt numFmtId="186" formatCode="0.0"/>
  </numFmts>
  <fonts count="125">
    <font>
      <sz val="10"/>
      <name val="Arial"/>
      <family val="0"/>
    </font>
    <font>
      <sz val="10"/>
      <name val="Arial CE"/>
      <family val="0"/>
    </font>
    <font>
      <sz val="10"/>
      <color indexed="8"/>
      <name val="Arial"/>
      <family val="2"/>
    </font>
    <font>
      <sz val="11"/>
      <name val="Times New Roman"/>
      <family val="1"/>
    </font>
    <font>
      <sz val="10"/>
      <color indexed="24"/>
      <name val="Arial"/>
      <family val="2"/>
    </font>
    <font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8"/>
      <color indexed="63"/>
      <name val="Times New Roman"/>
      <family val="1"/>
    </font>
    <font>
      <sz val="11"/>
      <color indexed="9"/>
      <name val="Times New Roman"/>
      <family val="1"/>
    </font>
    <font>
      <b/>
      <sz val="12"/>
      <color indexed="63"/>
      <name val="Times New Roman"/>
      <family val="1"/>
    </font>
    <font>
      <sz val="6"/>
      <color indexed="63"/>
      <name val="Times New Roman"/>
      <family val="1"/>
    </font>
    <font>
      <sz val="13"/>
      <name val="Arial CE"/>
      <family val="0"/>
    </font>
    <font>
      <sz val="10"/>
      <name val="Times New Roman CE"/>
      <family val="0"/>
    </font>
    <font>
      <b/>
      <sz val="13"/>
      <name val="Times New Roman CE"/>
      <family val="0"/>
    </font>
    <font>
      <b/>
      <i/>
      <sz val="13"/>
      <name val="Times New Roman"/>
      <family val="1"/>
    </font>
    <font>
      <sz val="13"/>
      <name val="Times New Roman CE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9"/>
      <name val="Times New Roman CE"/>
      <family val="0"/>
    </font>
    <font>
      <i/>
      <sz val="9"/>
      <name val="Times New Roman"/>
      <family val="1"/>
    </font>
    <font>
      <b/>
      <sz val="14"/>
      <name val="Times New Roman"/>
      <family val="1"/>
    </font>
    <font>
      <i/>
      <sz val="10"/>
      <name val="Times New Roman CE"/>
      <family val="0"/>
    </font>
    <font>
      <b/>
      <u val="single"/>
      <sz val="10"/>
      <name val="Arial CE"/>
      <family val="2"/>
    </font>
    <font>
      <b/>
      <i/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63"/>
      <name val="Times New Roman"/>
      <family val="1"/>
    </font>
    <font>
      <i/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Times New Roman"/>
      <family val="1"/>
    </font>
    <font>
      <b/>
      <i/>
      <sz val="12"/>
      <name val="Arial CE"/>
      <family val="2"/>
    </font>
    <font>
      <b/>
      <i/>
      <sz val="10"/>
      <name val="Arial CE"/>
      <family val="0"/>
    </font>
    <font>
      <b/>
      <i/>
      <u val="single"/>
      <sz val="11"/>
      <name val="Arial CE"/>
      <family val="2"/>
    </font>
    <font>
      <b/>
      <sz val="11"/>
      <name val="Arial Black"/>
      <family val="2"/>
    </font>
    <font>
      <i/>
      <sz val="12"/>
      <name val="Arial CE"/>
      <family val="2"/>
    </font>
    <font>
      <sz val="14"/>
      <name val="Arial Black"/>
      <family val="2"/>
    </font>
    <font>
      <sz val="12"/>
      <name val="Arial Black"/>
      <family val="2"/>
    </font>
    <font>
      <sz val="11"/>
      <name val="Arial CE"/>
      <family val="0"/>
    </font>
    <font>
      <b/>
      <sz val="12"/>
      <name val="Arial Black"/>
      <family val="2"/>
    </font>
    <font>
      <sz val="12"/>
      <name val="Arial CE"/>
      <family val="2"/>
    </font>
    <font>
      <sz val="14"/>
      <name val="Arial CE"/>
      <family val="0"/>
    </font>
    <font>
      <sz val="11"/>
      <color indexed="63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color indexed="63"/>
      <name val="Arial"/>
      <family val="2"/>
    </font>
    <font>
      <sz val="11"/>
      <color indexed="10"/>
      <name val="Calibri"/>
      <family val="2"/>
    </font>
    <font>
      <b/>
      <sz val="16"/>
      <name val="Arial CE"/>
      <family val="2"/>
    </font>
    <font>
      <sz val="12"/>
      <name val="Arial"/>
      <family val="2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Arial"/>
      <family val="2"/>
    </font>
    <font>
      <b/>
      <sz val="11"/>
      <color theme="1"/>
      <name val="Times New Roman"/>
      <family val="1"/>
    </font>
    <font>
      <b/>
      <sz val="10"/>
      <color theme="1"/>
      <name val="Arial"/>
      <family val="2"/>
    </font>
    <font>
      <sz val="12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/>
      <right style="thin"/>
      <top style="thin"/>
      <bottom style="thin">
        <color indexed="63"/>
      </bottom>
    </border>
    <border>
      <left style="thin"/>
      <right style="thin"/>
      <top/>
      <bottom style="thin"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>
        <color indexed="63"/>
      </left>
      <right/>
      <top/>
      <bottom/>
    </border>
    <border>
      <left style="thin">
        <color indexed="63"/>
      </left>
      <right style="thin">
        <color indexed="63"/>
      </right>
      <top/>
      <bottom/>
    </border>
    <border>
      <left/>
      <right/>
      <top style="thin">
        <color indexed="63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/>
      <right/>
      <top/>
      <bottom style="thin"/>
    </border>
    <border>
      <left/>
      <right style="thin">
        <color indexed="63"/>
      </right>
      <top/>
      <bottom/>
    </border>
    <border>
      <left style="thin"/>
      <right style="medium"/>
      <top style="thin"/>
      <bottom style="medium"/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>
        <color indexed="63"/>
      </right>
      <top style="medium"/>
      <bottom style="medium"/>
    </border>
    <border>
      <left/>
      <right style="medium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/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5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95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95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95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95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95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95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95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95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95" fillId="20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95" fillId="21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95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96" fillId="24" borderId="0" applyNumberFormat="0" applyBorder="0" applyAlignment="0" applyProtection="0"/>
    <xf numFmtId="0" fontId="67" fillId="25" borderId="0" applyNumberFormat="0" applyBorder="0" applyAlignment="0" applyProtection="0"/>
    <xf numFmtId="0" fontId="96" fillId="26" borderId="0" applyNumberFormat="0" applyBorder="0" applyAlignment="0" applyProtection="0"/>
    <xf numFmtId="0" fontId="67" fillId="17" borderId="0" applyNumberFormat="0" applyBorder="0" applyAlignment="0" applyProtection="0"/>
    <xf numFmtId="0" fontId="96" fillId="27" borderId="0" applyNumberFormat="0" applyBorder="0" applyAlignment="0" applyProtection="0"/>
    <xf numFmtId="0" fontId="67" fillId="19" borderId="0" applyNumberFormat="0" applyBorder="0" applyAlignment="0" applyProtection="0"/>
    <xf numFmtId="0" fontId="96" fillId="28" borderId="0" applyNumberFormat="0" applyBorder="0" applyAlignment="0" applyProtection="0"/>
    <xf numFmtId="0" fontId="67" fillId="29" borderId="0" applyNumberFormat="0" applyBorder="0" applyAlignment="0" applyProtection="0"/>
    <xf numFmtId="0" fontId="96" fillId="30" borderId="0" applyNumberFormat="0" applyBorder="0" applyAlignment="0" applyProtection="0"/>
    <xf numFmtId="0" fontId="67" fillId="31" borderId="0" applyNumberFormat="0" applyBorder="0" applyAlignment="0" applyProtection="0"/>
    <xf numFmtId="0" fontId="96" fillId="32" borderId="0" applyNumberFormat="0" applyBorder="0" applyAlignment="0" applyProtection="0"/>
    <xf numFmtId="0" fontId="67" fillId="33" borderId="0" applyNumberFormat="0" applyBorder="0" applyAlignment="0" applyProtection="0"/>
    <xf numFmtId="0" fontId="97" fillId="34" borderId="1" applyNumberFormat="0" applyAlignment="0" applyProtection="0"/>
    <xf numFmtId="0" fontId="11" fillId="13" borderId="2" applyNumberFormat="0" applyAlignment="0" applyProtection="0"/>
    <xf numFmtId="0" fontId="9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9" fillId="0" borderId="3" applyNumberFormat="0" applyFill="0" applyAlignment="0" applyProtection="0"/>
    <xf numFmtId="0" fontId="69" fillId="0" borderId="4" applyNumberFormat="0" applyFill="0" applyAlignment="0" applyProtection="0"/>
    <xf numFmtId="0" fontId="100" fillId="0" borderId="5" applyNumberFormat="0" applyFill="0" applyAlignment="0" applyProtection="0"/>
    <xf numFmtId="0" fontId="70" fillId="0" borderId="6" applyNumberFormat="0" applyFill="0" applyAlignment="0" applyProtection="0"/>
    <xf numFmtId="0" fontId="101" fillId="0" borderId="7" applyNumberFormat="0" applyFill="0" applyAlignment="0" applyProtection="0"/>
    <xf numFmtId="0" fontId="71" fillId="0" borderId="8" applyNumberFormat="0" applyFill="0" applyAlignment="0" applyProtection="0"/>
    <xf numFmtId="0" fontId="10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3" fontId="4" fillId="0" borderId="0" applyFont="0" applyFill="0" applyBorder="0" applyAlignment="0">
      <protection locked="0"/>
    </xf>
    <xf numFmtId="3" fontId="4" fillId="0" borderId="0" applyFont="0" applyFill="0" applyBorder="0" applyAlignment="0">
      <protection locked="0"/>
    </xf>
    <xf numFmtId="0" fontId="102" fillId="35" borderId="9" applyNumberFormat="0" applyAlignment="0" applyProtection="0"/>
    <xf numFmtId="0" fontId="72" fillId="36" borderId="10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5" fillId="0" borderId="11" applyNumberFormat="0" applyFill="0" applyAlignment="0" applyProtection="0"/>
    <xf numFmtId="0" fontId="12" fillId="0" borderId="12" applyNumberFormat="0" applyFill="0" applyAlignment="0" applyProtection="0"/>
    <xf numFmtId="0" fontId="0" fillId="37" borderId="13" applyNumberFormat="0" applyFont="0" applyAlignment="0" applyProtection="0"/>
    <xf numFmtId="0" fontId="1" fillId="38" borderId="14" applyNumberFormat="0" applyFont="0" applyAlignment="0" applyProtection="0"/>
    <xf numFmtId="0" fontId="67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67" fillId="29" borderId="0" applyNumberFormat="0" applyBorder="0" applyAlignment="0" applyProtection="0"/>
    <xf numFmtId="0" fontId="67" fillId="31" borderId="0" applyNumberFormat="0" applyBorder="0" applyAlignment="0" applyProtection="0"/>
    <xf numFmtId="0" fontId="67" fillId="42" borderId="0" applyNumberFormat="0" applyBorder="0" applyAlignment="0" applyProtection="0"/>
    <xf numFmtId="0" fontId="96" fillId="43" borderId="0" applyNumberFormat="0" applyBorder="0" applyAlignment="0" applyProtection="0"/>
    <xf numFmtId="0" fontId="96" fillId="44" borderId="0" applyNumberFormat="0" applyBorder="0" applyAlignment="0" applyProtection="0"/>
    <xf numFmtId="0" fontId="96" fillId="45" borderId="0" applyNumberFormat="0" applyBorder="0" applyAlignment="0" applyProtection="0"/>
    <xf numFmtId="0" fontId="96" fillId="46" borderId="0" applyNumberFormat="0" applyBorder="0" applyAlignment="0" applyProtection="0"/>
    <xf numFmtId="0" fontId="96" fillId="47" borderId="0" applyNumberFormat="0" applyBorder="0" applyAlignment="0" applyProtection="0"/>
    <xf numFmtId="0" fontId="96" fillId="48" borderId="0" applyNumberFormat="0" applyBorder="0" applyAlignment="0" applyProtection="0"/>
    <xf numFmtId="0" fontId="106" fillId="49" borderId="0" applyNumberFormat="0" applyBorder="0" applyAlignment="0" applyProtection="0"/>
    <xf numFmtId="0" fontId="13" fillId="7" borderId="0" applyNumberFormat="0" applyBorder="0" applyAlignment="0" applyProtection="0"/>
    <xf numFmtId="0" fontId="107" fillId="50" borderId="15" applyNumberFormat="0" applyAlignment="0" applyProtection="0"/>
    <xf numFmtId="0" fontId="14" fillId="51" borderId="16" applyNumberFormat="0" applyAlignment="0" applyProtection="0"/>
    <xf numFmtId="0" fontId="10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3" fillId="0" borderId="0">
      <alignment/>
      <protection/>
    </xf>
    <xf numFmtId="0" fontId="110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1" fillId="0" borderId="0">
      <alignment/>
      <protection/>
    </xf>
    <xf numFmtId="0" fontId="95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66" fillId="0" borderId="0">
      <alignment/>
      <protection/>
    </xf>
    <xf numFmtId="0" fontId="95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95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7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112" fillId="0" borderId="17" applyNumberFormat="0" applyFill="0" applyAlignment="0" applyProtection="0"/>
    <xf numFmtId="0" fontId="14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3" fillId="52" borderId="0" applyNumberFormat="0" applyBorder="0" applyAlignment="0" applyProtection="0"/>
    <xf numFmtId="0" fontId="16" fillId="5" borderId="0" applyNumberFormat="0" applyBorder="0" applyAlignment="0" applyProtection="0"/>
    <xf numFmtId="0" fontId="114" fillId="53" borderId="0" applyNumberFormat="0" applyBorder="0" applyAlignment="0" applyProtection="0"/>
    <xf numFmtId="0" fontId="17" fillId="54" borderId="0" applyNumberFormat="0" applyBorder="0" applyAlignment="0" applyProtection="0"/>
    <xf numFmtId="0" fontId="115" fillId="50" borderId="1" applyNumberFormat="0" applyAlignment="0" applyProtection="0"/>
    <xf numFmtId="0" fontId="18" fillId="51" borderId="2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</cellStyleXfs>
  <cellXfs count="602">
    <xf numFmtId="0" fontId="0" fillId="0" borderId="0" xfId="0" applyAlignment="1">
      <alignment/>
    </xf>
    <xf numFmtId="0" fontId="7" fillId="0" borderId="0" xfId="137" applyFont="1">
      <alignment/>
      <protection/>
    </xf>
    <xf numFmtId="0" fontId="111" fillId="0" borderId="0" xfId="137">
      <alignment/>
      <protection/>
    </xf>
    <xf numFmtId="0" fontId="8" fillId="0" borderId="0" xfId="137" applyFont="1">
      <alignment/>
      <protection/>
    </xf>
    <xf numFmtId="0" fontId="6" fillId="0" borderId="0" xfId="137" applyFont="1">
      <alignment/>
      <protection/>
    </xf>
    <xf numFmtId="0" fontId="6" fillId="0" borderId="19" xfId="137" applyFont="1" applyBorder="1">
      <alignment/>
      <protection/>
    </xf>
    <xf numFmtId="0" fontId="6" fillId="0" borderId="20" xfId="137" applyFont="1" applyBorder="1">
      <alignment/>
      <protection/>
    </xf>
    <xf numFmtId="0" fontId="6" fillId="0" borderId="21" xfId="137" applyFont="1" applyBorder="1">
      <alignment/>
      <protection/>
    </xf>
    <xf numFmtId="0" fontId="6" fillId="0" borderId="0" xfId="137" applyFont="1">
      <alignment/>
      <protection/>
    </xf>
    <xf numFmtId="0" fontId="111" fillId="0" borderId="19" xfId="137" applyBorder="1">
      <alignment/>
      <protection/>
    </xf>
    <xf numFmtId="0" fontId="111" fillId="0" borderId="20" xfId="137" applyBorder="1">
      <alignment/>
      <protection/>
    </xf>
    <xf numFmtId="0" fontId="111" fillId="0" borderId="21" xfId="137" applyBorder="1">
      <alignment/>
      <protection/>
    </xf>
    <xf numFmtId="0" fontId="111" fillId="0" borderId="22" xfId="137" applyBorder="1" applyAlignment="1">
      <alignment horizontal="center" vertical="center" wrapText="1"/>
      <protection/>
    </xf>
    <xf numFmtId="0" fontId="111" fillId="0" borderId="23" xfId="137" applyBorder="1" applyAlignment="1">
      <alignment horizontal="center" vertical="center"/>
      <protection/>
    </xf>
    <xf numFmtId="0" fontId="6" fillId="0" borderId="24" xfId="137" applyFont="1" applyBorder="1">
      <alignment/>
      <protection/>
    </xf>
    <xf numFmtId="182" fontId="6" fillId="0" borderId="24" xfId="137" applyNumberFormat="1" applyFont="1" applyBorder="1">
      <alignment/>
      <protection/>
    </xf>
    <xf numFmtId="0" fontId="111" fillId="0" borderId="25" xfId="137" applyBorder="1">
      <alignment/>
      <protection/>
    </xf>
    <xf numFmtId="182" fontId="111" fillId="0" borderId="25" xfId="137" applyNumberFormat="1" applyBorder="1">
      <alignment/>
      <protection/>
    </xf>
    <xf numFmtId="0" fontId="111" fillId="0" borderId="26" xfId="137" applyBorder="1">
      <alignment/>
      <protection/>
    </xf>
    <xf numFmtId="182" fontId="111" fillId="0" borderId="26" xfId="137" applyNumberFormat="1" applyBorder="1">
      <alignment/>
      <protection/>
    </xf>
    <xf numFmtId="0" fontId="6" fillId="0" borderId="25" xfId="137" applyFont="1" applyBorder="1">
      <alignment/>
      <protection/>
    </xf>
    <xf numFmtId="182" fontId="6" fillId="0" borderId="25" xfId="137" applyNumberFormat="1" applyFont="1" applyBorder="1">
      <alignment/>
      <protection/>
    </xf>
    <xf numFmtId="0" fontId="6" fillId="0" borderId="26" xfId="137" applyFont="1" applyBorder="1">
      <alignment/>
      <protection/>
    </xf>
    <xf numFmtId="182" fontId="6" fillId="0" borderId="26" xfId="137" applyNumberFormat="1" applyFont="1" applyBorder="1">
      <alignment/>
      <protection/>
    </xf>
    <xf numFmtId="0" fontId="111" fillId="0" borderId="27" xfId="137" applyBorder="1">
      <alignment/>
      <protection/>
    </xf>
    <xf numFmtId="0" fontId="111" fillId="0" borderId="0" xfId="137" applyFont="1" applyAlignment="1">
      <alignment wrapText="1"/>
      <protection/>
    </xf>
    <xf numFmtId="0" fontId="111" fillId="0" borderId="0" xfId="137" applyFont="1" applyAlignment="1">
      <alignment vertical="center" wrapText="1"/>
      <protection/>
    </xf>
    <xf numFmtId="182" fontId="111" fillId="0" borderId="28" xfId="137" applyNumberFormat="1" applyBorder="1">
      <alignment/>
      <protection/>
    </xf>
    <xf numFmtId="182" fontId="111" fillId="0" borderId="29" xfId="137" applyNumberFormat="1" applyBorder="1">
      <alignment/>
      <protection/>
    </xf>
    <xf numFmtId="182" fontId="6" fillId="0" borderId="25" xfId="137" applyNumberFormat="1" applyFont="1" applyBorder="1">
      <alignment/>
      <protection/>
    </xf>
    <xf numFmtId="182" fontId="6" fillId="0" borderId="22" xfId="137" applyNumberFormat="1" applyFont="1" applyBorder="1">
      <alignment/>
      <protection/>
    </xf>
    <xf numFmtId="182" fontId="111" fillId="0" borderId="30" xfId="137" applyNumberFormat="1" applyBorder="1">
      <alignment/>
      <protection/>
    </xf>
    <xf numFmtId="182" fontId="111" fillId="0" borderId="0" xfId="137" applyNumberFormat="1">
      <alignment/>
      <protection/>
    </xf>
    <xf numFmtId="0" fontId="111" fillId="0" borderId="0" xfId="137">
      <alignment/>
      <protection/>
    </xf>
    <xf numFmtId="0" fontId="111" fillId="0" borderId="25" xfId="137" applyBorder="1">
      <alignment/>
      <protection/>
    </xf>
    <xf numFmtId="0" fontId="111" fillId="0" borderId="26" xfId="137" applyBorder="1">
      <alignment/>
      <protection/>
    </xf>
    <xf numFmtId="0" fontId="111" fillId="0" borderId="0" xfId="137">
      <alignment/>
      <protection/>
    </xf>
    <xf numFmtId="0" fontId="1" fillId="0" borderId="0" xfId="129" applyProtection="1">
      <alignment/>
      <protection hidden="1"/>
    </xf>
    <xf numFmtId="0" fontId="20" fillId="0" borderId="0" xfId="129" applyFont="1" applyAlignment="1" applyProtection="1">
      <alignment horizontal="center" vertical="center" wrapText="1"/>
      <protection hidden="1"/>
    </xf>
    <xf numFmtId="0" fontId="21" fillId="0" borderId="31" xfId="129" applyFont="1" applyBorder="1" applyAlignment="1" applyProtection="1">
      <alignment horizontal="center" vertical="center" textRotation="90" wrapText="1"/>
      <protection hidden="1"/>
    </xf>
    <xf numFmtId="0" fontId="22" fillId="0" borderId="31" xfId="129" applyFont="1" applyBorder="1" applyAlignment="1" applyProtection="1">
      <alignment horizontal="center" vertical="center" wrapText="1"/>
      <protection hidden="1"/>
    </xf>
    <xf numFmtId="0" fontId="23" fillId="0" borderId="31" xfId="129" applyFont="1" applyBorder="1" applyAlignment="1" applyProtection="1">
      <alignment vertical="center" wrapText="1"/>
      <protection hidden="1"/>
    </xf>
    <xf numFmtId="0" fontId="23" fillId="0" borderId="31" xfId="129" applyFont="1" applyFill="1" applyBorder="1" applyAlignment="1" applyProtection="1">
      <alignment vertical="center" wrapText="1"/>
      <protection hidden="1"/>
    </xf>
    <xf numFmtId="0" fontId="19" fillId="0" borderId="0" xfId="129" applyFont="1" applyAlignment="1" applyProtection="1">
      <alignment wrapText="1"/>
      <protection hidden="1"/>
    </xf>
    <xf numFmtId="0" fontId="24" fillId="0" borderId="0" xfId="0" applyFont="1" applyAlignment="1">
      <alignment/>
    </xf>
    <xf numFmtId="0" fontId="25" fillId="0" borderId="0" xfId="0" applyFont="1" applyAlignment="1">
      <alignment wrapText="1"/>
    </xf>
    <xf numFmtId="0" fontId="27" fillId="0" borderId="32" xfId="0" applyFont="1" applyBorder="1" applyAlignment="1">
      <alignment horizontal="center" vertical="center" textRotation="90"/>
    </xf>
    <xf numFmtId="0" fontId="0" fillId="0" borderId="32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0" xfId="0" applyFont="1" applyAlignment="1">
      <alignment wrapText="1"/>
    </xf>
    <xf numFmtId="0" fontId="1" fillId="0" borderId="0" xfId="154">
      <alignment/>
      <protection/>
    </xf>
    <xf numFmtId="0" fontId="1" fillId="0" borderId="29" xfId="154" applyBorder="1">
      <alignment/>
      <protection/>
    </xf>
    <xf numFmtId="0" fontId="1" fillId="0" borderId="0" xfId="154" applyBorder="1">
      <alignment/>
      <protection/>
    </xf>
    <xf numFmtId="0" fontId="28" fillId="0" borderId="0" xfId="154" applyFont="1">
      <alignment/>
      <protection/>
    </xf>
    <xf numFmtId="0" fontId="28" fillId="0" borderId="36" xfId="154" applyFont="1" applyBorder="1">
      <alignment/>
      <protection/>
    </xf>
    <xf numFmtId="183" fontId="30" fillId="55" borderId="37" xfId="156" applyNumberFormat="1" applyFont="1" applyFill="1" applyBorder="1" applyAlignment="1" applyProtection="1">
      <alignment horizontal="right" vertical="center" wrapText="1"/>
      <protection/>
    </xf>
    <xf numFmtId="3" fontId="31" fillId="55" borderId="38" xfId="156" applyNumberFormat="1" applyFont="1" applyFill="1" applyBorder="1" applyAlignment="1" applyProtection="1">
      <alignment horizontal="right" vertical="center" wrapText="1"/>
      <protection/>
    </xf>
    <xf numFmtId="0" fontId="31" fillId="0" borderId="39" xfId="154" applyFont="1" applyBorder="1" applyAlignment="1">
      <alignment horizontal="center" vertical="center"/>
      <protection/>
    </xf>
    <xf numFmtId="183" fontId="32" fillId="0" borderId="37" xfId="156" applyNumberFormat="1" applyFont="1" applyFill="1" applyBorder="1" applyAlignment="1" applyProtection="1">
      <alignment vertical="center" wrapText="1"/>
      <protection locked="0"/>
    </xf>
    <xf numFmtId="183" fontId="33" fillId="0" borderId="40" xfId="156" applyNumberFormat="1" applyFont="1" applyFill="1" applyBorder="1" applyAlignment="1">
      <alignment horizontal="center" vertical="center" wrapText="1"/>
      <protection/>
    </xf>
    <xf numFmtId="183" fontId="30" fillId="55" borderId="41" xfId="156" applyNumberFormat="1" applyFont="1" applyFill="1" applyBorder="1" applyAlignment="1">
      <alignment vertical="center" wrapText="1"/>
      <protection/>
    </xf>
    <xf numFmtId="0" fontId="31" fillId="0" borderId="40" xfId="154" applyFont="1" applyBorder="1" applyAlignment="1">
      <alignment horizontal="center" vertical="center" wrapText="1"/>
      <protection/>
    </xf>
    <xf numFmtId="183" fontId="32" fillId="0" borderId="42" xfId="156" applyNumberFormat="1" applyFont="1" applyFill="1" applyBorder="1" applyAlignment="1" applyProtection="1">
      <alignment vertical="center" wrapText="1"/>
      <protection locked="0"/>
    </xf>
    <xf numFmtId="183" fontId="33" fillId="0" borderId="43" xfId="156" applyNumberFormat="1" applyFont="1" applyFill="1" applyBorder="1" applyAlignment="1">
      <alignment horizontal="center" vertical="center" wrapText="1"/>
      <protection/>
    </xf>
    <xf numFmtId="183" fontId="34" fillId="0" borderId="44" xfId="156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36" xfId="154" applyBorder="1">
      <alignment/>
      <protection/>
    </xf>
    <xf numFmtId="183" fontId="34" fillId="0" borderId="42" xfId="156" applyNumberFormat="1" applyFont="1" applyFill="1" applyBorder="1" applyAlignment="1" applyProtection="1">
      <alignment vertical="center" wrapText="1"/>
      <protection locked="0"/>
    </xf>
    <xf numFmtId="183" fontId="35" fillId="0" borderId="43" xfId="156" applyNumberFormat="1" applyFont="1" applyFill="1" applyBorder="1" applyAlignment="1" applyProtection="1">
      <alignment horizontal="center" vertical="center" wrapText="1"/>
      <protection locked="0"/>
    </xf>
    <xf numFmtId="183" fontId="34" fillId="0" borderId="45" xfId="156" applyNumberFormat="1" applyFont="1" applyFill="1" applyBorder="1" applyAlignment="1">
      <alignment vertical="center" wrapText="1"/>
      <protection/>
    </xf>
    <xf numFmtId="183" fontId="30" fillId="55" borderId="46" xfId="156" applyNumberFormat="1" applyFont="1" applyFill="1" applyBorder="1" applyAlignment="1">
      <alignment vertical="center" wrapText="1"/>
      <protection/>
    </xf>
    <xf numFmtId="183" fontId="34" fillId="0" borderId="47" xfId="156" applyNumberFormat="1" applyFont="1" applyFill="1" applyBorder="1" applyAlignment="1" applyProtection="1">
      <alignment vertical="center" wrapText="1"/>
      <protection locked="0"/>
    </xf>
    <xf numFmtId="183" fontId="36" fillId="0" borderId="39" xfId="156" applyNumberFormat="1" applyFont="1" applyFill="1" applyBorder="1" applyAlignment="1" applyProtection="1">
      <alignment horizontal="center" vertical="center" wrapText="1"/>
      <protection locked="0"/>
    </xf>
    <xf numFmtId="183" fontId="35" fillId="0" borderId="44" xfId="156" applyNumberFormat="1" applyFont="1" applyFill="1" applyBorder="1" applyAlignment="1" applyProtection="1">
      <alignment horizontal="center" vertical="center" wrapText="1"/>
      <protection locked="0"/>
    </xf>
    <xf numFmtId="183" fontId="34" fillId="0" borderId="48" xfId="156" applyNumberFormat="1" applyFont="1" applyFill="1" applyBorder="1" applyAlignment="1" applyProtection="1">
      <alignment vertical="center" wrapText="1"/>
      <protection locked="0"/>
    </xf>
    <xf numFmtId="183" fontId="34" fillId="0" borderId="49" xfId="156" applyNumberFormat="1" applyFont="1" applyFill="1" applyBorder="1" applyAlignment="1" applyProtection="1">
      <alignment vertical="center" wrapText="1"/>
      <protection locked="0"/>
    </xf>
    <xf numFmtId="183" fontId="37" fillId="0" borderId="46" xfId="156" applyNumberFormat="1" applyFont="1" applyFill="1" applyBorder="1" applyAlignment="1">
      <alignment vertical="center" wrapText="1"/>
      <protection/>
    </xf>
    <xf numFmtId="183" fontId="35" fillId="0" borderId="44" xfId="156" applyNumberFormat="1" applyFont="1" applyFill="1" applyBorder="1" applyAlignment="1">
      <alignment horizontal="center" vertical="center" wrapText="1"/>
      <protection/>
    </xf>
    <xf numFmtId="183" fontId="35" fillId="0" borderId="48" xfId="156" applyNumberFormat="1" applyFont="1" applyFill="1" applyBorder="1" applyAlignment="1">
      <alignment vertical="center" wrapText="1"/>
      <protection/>
    </xf>
    <xf numFmtId="183" fontId="34" fillId="0" borderId="48" xfId="156" applyNumberFormat="1" applyFont="1" applyFill="1" applyBorder="1" applyAlignment="1">
      <alignment vertical="center" wrapText="1"/>
      <protection/>
    </xf>
    <xf numFmtId="183" fontId="36" fillId="0" borderId="44" xfId="156" applyNumberFormat="1" applyFont="1" applyFill="1" applyBorder="1" applyAlignment="1" applyProtection="1">
      <alignment horizontal="center" vertical="center" wrapText="1"/>
      <protection locked="0"/>
    </xf>
    <xf numFmtId="183" fontId="37" fillId="0" borderId="50" xfId="156" applyNumberFormat="1" applyFont="1" applyFill="1" applyBorder="1" applyAlignment="1">
      <alignment vertical="center" wrapText="1"/>
      <protection/>
    </xf>
    <xf numFmtId="183" fontId="35" fillId="0" borderId="43" xfId="156" applyNumberFormat="1" applyFont="1" applyFill="1" applyBorder="1" applyAlignment="1">
      <alignment horizontal="center" vertical="center" wrapText="1"/>
      <protection/>
    </xf>
    <xf numFmtId="183" fontId="35" fillId="0" borderId="45" xfId="156" applyNumberFormat="1" applyFont="1" applyFill="1" applyBorder="1" applyAlignment="1">
      <alignment vertical="center" wrapText="1"/>
      <protection/>
    </xf>
    <xf numFmtId="0" fontId="1" fillId="0" borderId="0" xfId="154" applyAlignment="1">
      <alignment horizontal="center"/>
      <protection/>
    </xf>
    <xf numFmtId="0" fontId="1" fillId="0" borderId="0" xfId="154" applyBorder="1" applyAlignment="1">
      <alignment horizontal="center"/>
      <protection/>
    </xf>
    <xf numFmtId="183" fontId="37" fillId="0" borderId="0" xfId="156" applyNumberFormat="1" applyFont="1" applyFill="1" applyBorder="1" applyAlignment="1">
      <alignment horizontal="center" vertical="center" wrapText="1"/>
      <protection/>
    </xf>
    <xf numFmtId="183" fontId="35" fillId="0" borderId="0" xfId="156" applyNumberFormat="1" applyFont="1" applyFill="1" applyBorder="1" applyAlignment="1">
      <alignment horizontal="center" vertical="center" wrapText="1"/>
      <protection/>
    </xf>
    <xf numFmtId="183" fontId="38" fillId="0" borderId="51" xfId="156" applyNumberFormat="1" applyFont="1" applyFill="1" applyBorder="1" applyAlignment="1">
      <alignment horizontal="center" vertical="center" wrapText="1"/>
      <protection/>
    </xf>
    <xf numFmtId="183" fontId="35" fillId="0" borderId="52" xfId="156" applyNumberFormat="1" applyFont="1" applyFill="1" applyBorder="1" applyAlignment="1">
      <alignment horizontal="center" vertical="center" wrapText="1"/>
      <protection/>
    </xf>
    <xf numFmtId="183" fontId="35" fillId="0" borderId="53" xfId="156" applyNumberFormat="1" applyFont="1" applyFill="1" applyBorder="1" applyAlignment="1">
      <alignment horizontal="center" vertical="center" wrapText="1"/>
      <protection/>
    </xf>
    <xf numFmtId="183" fontId="35" fillId="0" borderId="40" xfId="156" applyNumberFormat="1" applyFont="1" applyFill="1" applyBorder="1" applyAlignment="1">
      <alignment horizontal="center" vertical="center" wrapText="1"/>
      <protection/>
    </xf>
    <xf numFmtId="183" fontId="35" fillId="0" borderId="54" xfId="156" applyNumberFormat="1" applyFont="1" applyFill="1" applyBorder="1" applyAlignment="1">
      <alignment horizontal="center" vertical="center" wrapText="1"/>
      <protection/>
    </xf>
    <xf numFmtId="183" fontId="39" fillId="0" borderId="55" xfId="156" applyNumberFormat="1" applyFont="1" applyFill="1" applyBorder="1" applyAlignment="1">
      <alignment vertical="center" wrapText="1"/>
      <protection/>
    </xf>
    <xf numFmtId="183" fontId="40" fillId="0" borderId="0" xfId="156" applyNumberFormat="1" applyFont="1" applyFill="1" applyBorder="1" applyAlignment="1">
      <alignment horizontal="right" vertical="center" wrapText="1"/>
      <protection/>
    </xf>
    <xf numFmtId="183" fontId="35" fillId="0" borderId="0" xfId="156" applyNumberFormat="1" applyFont="1" applyFill="1" applyBorder="1" applyAlignment="1">
      <alignment vertical="center" wrapText="1"/>
      <protection/>
    </xf>
    <xf numFmtId="0" fontId="41" fillId="0" borderId="0" xfId="154" applyFont="1" applyAlignment="1">
      <alignment horizontal="center" vertical="center"/>
      <protection/>
    </xf>
    <xf numFmtId="179" fontId="34" fillId="0" borderId="31" xfId="85" applyNumberFormat="1" applyFont="1" applyFill="1" applyBorder="1" applyAlignment="1" applyProtection="1">
      <alignment horizontal="right" vertical="center" wrapText="1" indent="1"/>
      <protection locked="0"/>
    </xf>
    <xf numFmtId="179" fontId="34" fillId="0" borderId="30" xfId="85" applyNumberFormat="1" applyFont="1" applyFill="1" applyBorder="1" applyAlignment="1" applyProtection="1">
      <alignment vertical="center" wrapText="1"/>
      <protection locked="0"/>
    </xf>
    <xf numFmtId="179" fontId="34" fillId="0" borderId="48" xfId="85" applyNumberFormat="1" applyFont="1" applyFill="1" applyBorder="1" applyAlignment="1" applyProtection="1">
      <alignment vertical="center" wrapText="1"/>
      <protection locked="0"/>
    </xf>
    <xf numFmtId="179" fontId="34" fillId="0" borderId="56" xfId="85" applyNumberFormat="1" applyFont="1" applyFill="1" applyBorder="1" applyAlignment="1" applyProtection="1">
      <alignment vertical="center" wrapText="1"/>
      <protection locked="0"/>
    </xf>
    <xf numFmtId="179" fontId="34" fillId="0" borderId="31" xfId="85" applyNumberFormat="1" applyFont="1" applyFill="1" applyBorder="1" applyAlignment="1" applyProtection="1">
      <alignment vertical="center" wrapText="1"/>
      <protection locked="0"/>
    </xf>
    <xf numFmtId="179" fontId="35" fillId="55" borderId="31" xfId="85" applyNumberFormat="1" applyFont="1" applyFill="1" applyBorder="1" applyAlignment="1" applyProtection="1">
      <alignment horizontal="right" vertical="center" wrapText="1" indent="1"/>
      <protection locked="0"/>
    </xf>
    <xf numFmtId="179" fontId="34" fillId="0" borderId="31" xfId="85" applyNumberFormat="1" applyFont="1" applyFill="1" applyBorder="1" applyAlignment="1">
      <alignment horizontal="right" vertical="center" wrapText="1"/>
    </xf>
    <xf numFmtId="179" fontId="34" fillId="0" borderId="57" xfId="85" applyNumberFormat="1" applyFont="1" applyFill="1" applyBorder="1" applyAlignment="1" applyProtection="1">
      <alignment horizontal="right" vertical="center" wrapText="1"/>
      <protection locked="0"/>
    </xf>
    <xf numFmtId="179" fontId="31" fillId="55" borderId="57" xfId="85" applyNumberFormat="1" applyFont="1" applyFill="1" applyBorder="1" applyAlignment="1" applyProtection="1">
      <alignment horizontal="right" vertical="center" wrapText="1"/>
      <protection/>
    </xf>
    <xf numFmtId="0" fontId="1" fillId="0" borderId="0" xfId="152">
      <alignment/>
      <protection/>
    </xf>
    <xf numFmtId="0" fontId="19" fillId="0" borderId="0" xfId="152" applyFont="1">
      <alignment/>
      <protection/>
    </xf>
    <xf numFmtId="0" fontId="1" fillId="0" borderId="0" xfId="152" applyProtection="1">
      <alignment/>
      <protection hidden="1"/>
    </xf>
    <xf numFmtId="0" fontId="1" fillId="0" borderId="0" xfId="152" applyAlignment="1" applyProtection="1">
      <alignment horizontal="right"/>
      <protection hidden="1"/>
    </xf>
    <xf numFmtId="0" fontId="19" fillId="0" borderId="40" xfId="152" applyFont="1" applyBorder="1" applyAlignment="1" applyProtection="1">
      <alignment horizontal="center" vertical="center"/>
      <protection hidden="1"/>
    </xf>
    <xf numFmtId="0" fontId="19" fillId="0" borderId="53" xfId="152" applyFont="1" applyBorder="1" applyAlignment="1" applyProtection="1">
      <alignment horizontal="center" vertical="center" wrapText="1"/>
      <protection hidden="1"/>
    </xf>
    <xf numFmtId="0" fontId="19" fillId="0" borderId="53" xfId="152" applyFont="1" applyBorder="1" applyAlignment="1" applyProtection="1">
      <alignment horizontal="center" vertical="center"/>
      <protection hidden="1"/>
    </xf>
    <xf numFmtId="0" fontId="19" fillId="0" borderId="53" xfId="152" applyFont="1" applyBorder="1" applyAlignment="1" applyProtection="1">
      <alignment horizontal="center" vertical="center"/>
      <protection hidden="1"/>
    </xf>
    <xf numFmtId="0" fontId="19" fillId="0" borderId="58" xfId="152" applyFont="1" applyBorder="1" applyAlignment="1" applyProtection="1">
      <alignment horizontal="center" vertical="center"/>
      <protection hidden="1"/>
    </xf>
    <xf numFmtId="0" fontId="43" fillId="0" borderId="59" xfId="152" applyFont="1" applyBorder="1" applyAlignment="1" applyProtection="1">
      <alignment horizontal="center" vertical="center"/>
      <protection hidden="1"/>
    </xf>
    <xf numFmtId="0" fontId="0" fillId="0" borderId="43" xfId="152" applyFont="1" applyBorder="1" applyAlignment="1">
      <alignment wrapText="1"/>
      <protection/>
    </xf>
    <xf numFmtId="3" fontId="0" fillId="0" borderId="60" xfId="79" applyNumberFormat="1" applyFont="1" applyFill="1" applyBorder="1" applyAlignment="1" applyProtection="1">
      <alignment horizontal="right" vertical="center"/>
      <protection hidden="1"/>
    </xf>
    <xf numFmtId="3" fontId="0" fillId="0" borderId="56" xfId="79" applyNumberFormat="1" applyFont="1" applyFill="1" applyBorder="1" applyAlignment="1" applyProtection="1">
      <alignment horizontal="right" vertical="center"/>
      <protection hidden="1"/>
    </xf>
    <xf numFmtId="9" fontId="0" fillId="0" borderId="44" xfId="152" applyNumberFormat="1" applyFont="1" applyBorder="1" applyAlignment="1">
      <alignment horizontal="center" wrapText="1"/>
      <protection/>
    </xf>
    <xf numFmtId="9" fontId="1" fillId="0" borderId="0" xfId="152" applyNumberFormat="1" applyAlignment="1">
      <alignment horizontal="center"/>
      <protection/>
    </xf>
    <xf numFmtId="0" fontId="0" fillId="0" borderId="44" xfId="152" applyFont="1" applyBorder="1">
      <alignment/>
      <protection/>
    </xf>
    <xf numFmtId="3" fontId="0" fillId="0" borderId="31" xfId="79" applyNumberFormat="1" applyFont="1" applyFill="1" applyBorder="1" applyAlignment="1" applyProtection="1">
      <alignment horizontal="right" vertical="center"/>
      <protection hidden="1"/>
    </xf>
    <xf numFmtId="9" fontId="0" fillId="0" borderId="44" xfId="152" applyNumberFormat="1" applyFont="1" applyBorder="1" applyAlignment="1">
      <alignment horizontal="center"/>
      <protection/>
    </xf>
    <xf numFmtId="9" fontId="0" fillId="0" borderId="31" xfId="152" applyNumberFormat="1" applyFont="1" applyBorder="1" applyAlignment="1">
      <alignment horizontal="center"/>
      <protection/>
    </xf>
    <xf numFmtId="9" fontId="0" fillId="0" borderId="56" xfId="152" applyNumberFormat="1" applyFont="1" applyBorder="1" applyAlignment="1">
      <alignment horizontal="center"/>
      <protection/>
    </xf>
    <xf numFmtId="0" fontId="0" fillId="0" borderId="44" xfId="152" applyFont="1" applyBorder="1" applyAlignment="1">
      <alignment wrapText="1"/>
      <protection/>
    </xf>
    <xf numFmtId="0" fontId="44" fillId="0" borderId="0" xfId="152" applyFont="1" applyAlignment="1" applyProtection="1">
      <alignment vertical="center"/>
      <protection hidden="1"/>
    </xf>
    <xf numFmtId="3" fontId="44" fillId="0" borderId="0" xfId="152" applyNumberFormat="1" applyFont="1" applyBorder="1" applyAlignment="1" applyProtection="1">
      <alignment vertical="center"/>
      <protection hidden="1"/>
    </xf>
    <xf numFmtId="0" fontId="44" fillId="0" borderId="0" xfId="152" applyFont="1" applyBorder="1" applyAlignment="1" applyProtection="1">
      <alignment vertical="center"/>
      <protection hidden="1"/>
    </xf>
    <xf numFmtId="0" fontId="43" fillId="0" borderId="0" xfId="152" applyFont="1" applyBorder="1" applyAlignment="1" applyProtection="1">
      <alignment horizontal="center" vertical="center"/>
      <protection hidden="1"/>
    </xf>
    <xf numFmtId="3" fontId="1" fillId="0" borderId="0" xfId="152" applyNumberFormat="1" applyBorder="1" applyAlignment="1" applyProtection="1">
      <alignment vertical="center"/>
      <protection hidden="1"/>
    </xf>
    <xf numFmtId="0" fontId="1" fillId="0" borderId="0" xfId="152" applyBorder="1" applyProtection="1">
      <alignment/>
      <protection hidden="1"/>
    </xf>
    <xf numFmtId="0" fontId="0" fillId="0" borderId="43" xfId="152" applyFont="1" applyFill="1" applyBorder="1" applyAlignment="1">
      <alignment wrapText="1"/>
      <protection/>
    </xf>
    <xf numFmtId="3" fontId="0" fillId="0" borderId="61" xfId="79" applyNumberFormat="1" applyFont="1" applyFill="1" applyBorder="1" applyAlignment="1" applyProtection="1">
      <alignment horizontal="right" vertical="center"/>
      <protection hidden="1"/>
    </xf>
    <xf numFmtId="0" fontId="0" fillId="0" borderId="44" xfId="152" applyFont="1" applyFill="1" applyBorder="1" applyAlignment="1">
      <alignment wrapText="1"/>
      <protection/>
    </xf>
    <xf numFmtId="0" fontId="1" fillId="0" borderId="0" xfId="152" applyBorder="1">
      <alignment/>
      <protection/>
    </xf>
    <xf numFmtId="0" fontId="45" fillId="0" borderId="0" xfId="155" applyFont="1" applyProtection="1">
      <alignment/>
      <protection hidden="1"/>
    </xf>
    <xf numFmtId="0" fontId="46" fillId="0" borderId="31" xfId="155" applyFont="1" applyBorder="1" applyAlignment="1" applyProtection="1">
      <alignment horizontal="center" vertical="center" wrapText="1"/>
      <protection hidden="1"/>
    </xf>
    <xf numFmtId="4" fontId="46" fillId="0" borderId="31" xfId="155" applyNumberFormat="1" applyFont="1" applyBorder="1" applyAlignment="1" applyProtection="1">
      <alignment horizontal="center" vertical="center" wrapText="1"/>
      <protection hidden="1"/>
    </xf>
    <xf numFmtId="0" fontId="2" fillId="0" borderId="30" xfId="134" applyFont="1" applyBorder="1" applyAlignment="1">
      <alignment horizontal="center" vertical="center"/>
      <protection/>
    </xf>
    <xf numFmtId="0" fontId="34" fillId="0" borderId="30" xfId="155" applyFont="1" applyBorder="1" applyAlignment="1" applyProtection="1">
      <alignment vertical="center" wrapText="1"/>
      <protection hidden="1"/>
    </xf>
    <xf numFmtId="2" fontId="34" fillId="0" borderId="31" xfId="155" applyNumberFormat="1" applyFont="1" applyBorder="1" applyAlignment="1" applyProtection="1">
      <alignment vertical="center"/>
      <protection hidden="1"/>
    </xf>
    <xf numFmtId="1" fontId="3" fillId="0" borderId="30" xfId="155" applyNumberFormat="1" applyFont="1" applyBorder="1" applyAlignment="1" applyProtection="1">
      <alignment horizontal="center" vertical="center"/>
      <protection hidden="1"/>
    </xf>
    <xf numFmtId="4" fontId="34" fillId="0" borderId="31" xfId="155" applyNumberFormat="1" applyFont="1" applyBorder="1" applyAlignment="1" applyProtection="1">
      <alignment horizontal="right" vertical="center"/>
      <protection hidden="1"/>
    </xf>
    <xf numFmtId="0" fontId="45" fillId="0" borderId="0" xfId="155" applyFont="1" applyAlignment="1" applyProtection="1">
      <alignment vertical="center"/>
      <protection hidden="1"/>
    </xf>
    <xf numFmtId="0" fontId="34" fillId="0" borderId="31" xfId="155" applyFont="1" applyBorder="1" applyAlignment="1" applyProtection="1">
      <alignment vertical="center" wrapText="1"/>
      <protection hidden="1"/>
    </xf>
    <xf numFmtId="4" fontId="35" fillId="55" borderId="31" xfId="155" applyNumberFormat="1" applyFont="1" applyFill="1" applyBorder="1" applyAlignment="1" applyProtection="1">
      <alignment horizontal="right" vertical="center"/>
      <protection hidden="1"/>
    </xf>
    <xf numFmtId="0" fontId="45" fillId="0" borderId="0" xfId="155" applyFont="1" applyAlignment="1" applyProtection="1">
      <alignment horizontal="center"/>
      <protection hidden="1"/>
    </xf>
    <xf numFmtId="14" fontId="45" fillId="0" borderId="0" xfId="155" applyNumberFormat="1" applyFont="1" applyProtection="1">
      <alignment/>
      <protection hidden="1"/>
    </xf>
    <xf numFmtId="0" fontId="95" fillId="0" borderId="0" xfId="124">
      <alignment/>
      <protection/>
    </xf>
    <xf numFmtId="0" fontId="116" fillId="0" borderId="31" xfId="124" applyFont="1" applyBorder="1" applyAlignment="1">
      <alignment horizontal="center"/>
      <protection/>
    </xf>
    <xf numFmtId="0" fontId="117" fillId="0" borderId="31" xfId="124" applyFont="1" applyBorder="1" applyAlignment="1">
      <alignment horizontal="center" wrapText="1"/>
      <protection/>
    </xf>
    <xf numFmtId="0" fontId="116" fillId="0" borderId="31" xfId="124" applyFont="1" applyBorder="1">
      <alignment/>
      <protection/>
    </xf>
    <xf numFmtId="0" fontId="117" fillId="0" borderId="31" xfId="124" applyFont="1" applyBorder="1" applyAlignment="1">
      <alignment horizontal="center"/>
      <protection/>
    </xf>
    <xf numFmtId="0" fontId="117" fillId="0" borderId="31" xfId="124" applyFont="1" applyBorder="1">
      <alignment/>
      <protection/>
    </xf>
    <xf numFmtId="0" fontId="116" fillId="0" borderId="31" xfId="124" applyFont="1" applyFill="1" applyBorder="1" applyAlignment="1">
      <alignment horizontal="center" vertical="center" wrapText="1"/>
      <protection/>
    </xf>
    <xf numFmtId="0" fontId="116" fillId="0" borderId="31" xfId="124" applyFont="1" applyFill="1" applyBorder="1" applyAlignment="1">
      <alignment wrapText="1"/>
      <protection/>
    </xf>
    <xf numFmtId="0" fontId="118" fillId="0" borderId="31" xfId="124" applyFont="1" applyBorder="1">
      <alignment/>
      <protection/>
    </xf>
    <xf numFmtId="0" fontId="48" fillId="0" borderId="31" xfId="0" applyFont="1" applyBorder="1" applyAlignment="1">
      <alignment horizontal="center"/>
    </xf>
    <xf numFmtId="0" fontId="48" fillId="0" borderId="31" xfId="0" applyFont="1" applyBorder="1" applyAlignment="1">
      <alignment vertical="top" wrapText="1"/>
    </xf>
    <xf numFmtId="182" fontId="48" fillId="0" borderId="31" xfId="0" applyNumberFormat="1" applyFont="1" applyBorder="1" applyAlignment="1">
      <alignment/>
    </xf>
    <xf numFmtId="0" fontId="50" fillId="0" borderId="31" xfId="0" applyFont="1" applyBorder="1" applyAlignment="1">
      <alignment horizontal="right"/>
    </xf>
    <xf numFmtId="182" fontId="50" fillId="0" borderId="31" xfId="0" applyNumberFormat="1" applyFont="1" applyBorder="1" applyAlignment="1">
      <alignment/>
    </xf>
    <xf numFmtId="0" fontId="1" fillId="0" borderId="0" xfId="151" applyProtection="1">
      <alignment/>
      <protection hidden="1"/>
    </xf>
    <xf numFmtId="0" fontId="35" fillId="0" borderId="0" xfId="151" applyFont="1" applyAlignment="1" applyProtection="1">
      <alignment vertical="center" wrapText="1"/>
      <protection hidden="1"/>
    </xf>
    <xf numFmtId="0" fontId="51" fillId="0" borderId="0" xfId="151" applyFont="1" applyAlignment="1" applyProtection="1">
      <alignment horizontal="center"/>
      <protection hidden="1"/>
    </xf>
    <xf numFmtId="0" fontId="52" fillId="0" borderId="0" xfId="151" applyFont="1" applyAlignment="1" applyProtection="1">
      <alignment horizontal="center"/>
      <protection hidden="1"/>
    </xf>
    <xf numFmtId="0" fontId="33" fillId="0" borderId="0" xfId="151" applyFont="1" applyAlignment="1" applyProtection="1">
      <alignment horizontal="center"/>
      <protection hidden="1"/>
    </xf>
    <xf numFmtId="0" fontId="41" fillId="0" borderId="0" xfId="151" applyFont="1" applyAlignment="1" applyProtection="1">
      <alignment horizontal="center"/>
      <protection hidden="1"/>
    </xf>
    <xf numFmtId="0" fontId="53" fillId="0" borderId="0" xfId="151" applyFont="1" applyBorder="1" applyAlignment="1" applyProtection="1">
      <alignment horizontal="center"/>
      <protection hidden="1"/>
    </xf>
    <xf numFmtId="0" fontId="1" fillId="0" borderId="62" xfId="151" applyBorder="1" applyProtection="1">
      <alignment/>
      <protection hidden="1"/>
    </xf>
    <xf numFmtId="0" fontId="19" fillId="0" borderId="63" xfId="151" applyFont="1" applyBorder="1" applyAlignment="1" applyProtection="1">
      <alignment horizontal="center"/>
      <protection hidden="1"/>
    </xf>
    <xf numFmtId="0" fontId="1" fillId="0" borderId="64" xfId="151" applyBorder="1" applyProtection="1">
      <alignment/>
      <protection hidden="1"/>
    </xf>
    <xf numFmtId="179" fontId="1" fillId="0" borderId="64" xfId="79" applyNumberFormat="1" applyFont="1" applyBorder="1" applyAlignment="1" applyProtection="1">
      <alignment horizontal="center"/>
      <protection hidden="1"/>
    </xf>
    <xf numFmtId="179" fontId="1" fillId="0" borderId="64" xfId="79" applyNumberFormat="1" applyFont="1" applyBorder="1" applyAlignment="1" applyProtection="1">
      <alignment horizontal="right"/>
      <protection hidden="1"/>
    </xf>
    <xf numFmtId="0" fontId="1" fillId="0" borderId="65" xfId="151" applyBorder="1" applyProtection="1">
      <alignment/>
      <protection hidden="1"/>
    </xf>
    <xf numFmtId="179" fontId="1" fillId="0" borderId="65" xfId="79" applyNumberFormat="1" applyFont="1" applyFill="1" applyBorder="1" applyAlignment="1" applyProtection="1">
      <alignment horizontal="center"/>
      <protection hidden="1"/>
    </xf>
    <xf numFmtId="179" fontId="1" fillId="0" borderId="65" xfId="79" applyNumberFormat="1" applyFont="1" applyBorder="1" applyAlignment="1" applyProtection="1">
      <alignment horizontal="right"/>
      <protection hidden="1"/>
    </xf>
    <xf numFmtId="179" fontId="1" fillId="0" borderId="65" xfId="79" applyNumberFormat="1" applyFont="1" applyBorder="1" applyAlignment="1" applyProtection="1">
      <alignment horizontal="center"/>
      <protection hidden="1"/>
    </xf>
    <xf numFmtId="0" fontId="1" fillId="0" borderId="66" xfId="151" applyBorder="1" applyProtection="1">
      <alignment/>
      <protection hidden="1"/>
    </xf>
    <xf numFmtId="179" fontId="1" fillId="0" borderId="66" xfId="79" applyNumberFormat="1" applyFont="1" applyBorder="1" applyAlignment="1" applyProtection="1">
      <alignment horizontal="center"/>
      <protection hidden="1"/>
    </xf>
    <xf numFmtId="179" fontId="1" fillId="0" borderId="66" xfId="79" applyNumberFormat="1" applyFont="1" applyBorder="1" applyAlignment="1" applyProtection="1">
      <alignment horizontal="right"/>
      <protection hidden="1"/>
    </xf>
    <xf numFmtId="0" fontId="19" fillId="0" borderId="0" xfId="151" applyFont="1" applyProtection="1">
      <alignment/>
      <protection hidden="1"/>
    </xf>
    <xf numFmtId="0" fontId="54" fillId="0" borderId="67" xfId="151" applyFont="1" applyBorder="1" applyProtection="1">
      <alignment/>
      <protection hidden="1"/>
    </xf>
    <xf numFmtId="179" fontId="55" fillId="0" borderId="67" xfId="79" applyNumberFormat="1" applyFont="1" applyBorder="1" applyAlignment="1" applyProtection="1">
      <alignment horizontal="right"/>
      <protection hidden="1"/>
    </xf>
    <xf numFmtId="179" fontId="1" fillId="0" borderId="65" xfId="79" applyNumberFormat="1" applyFont="1" applyFill="1" applyBorder="1" applyAlignment="1" applyProtection="1">
      <alignment horizontal="right"/>
      <protection hidden="1"/>
    </xf>
    <xf numFmtId="0" fontId="55" fillId="0" borderId="0" xfId="151" applyFont="1" applyProtection="1">
      <alignment/>
      <protection hidden="1"/>
    </xf>
    <xf numFmtId="179" fontId="55" fillId="0" borderId="67" xfId="79" applyNumberFormat="1" applyFont="1" applyBorder="1" applyAlignment="1" applyProtection="1">
      <alignment horizontal="right"/>
      <protection hidden="1"/>
    </xf>
    <xf numFmtId="0" fontId="23" fillId="0" borderId="0" xfId="151" applyFont="1" applyProtection="1">
      <alignment/>
      <protection hidden="1"/>
    </xf>
    <xf numFmtId="0" fontId="56" fillId="0" borderId="63" xfId="151" applyFont="1" applyBorder="1" applyProtection="1">
      <alignment/>
      <protection hidden="1"/>
    </xf>
    <xf numFmtId="179" fontId="23" fillId="0" borderId="63" xfId="79" applyNumberFormat="1" applyFont="1" applyBorder="1" applyAlignment="1" applyProtection="1">
      <alignment horizontal="right"/>
      <protection hidden="1"/>
    </xf>
    <xf numFmtId="0" fontId="1" fillId="0" borderId="0" xfId="151" applyBorder="1" applyProtection="1">
      <alignment/>
      <protection hidden="1"/>
    </xf>
    <xf numFmtId="179" fontId="1" fillId="0" borderId="64" xfId="79" applyNumberFormat="1" applyFont="1" applyFill="1" applyBorder="1" applyAlignment="1" applyProtection="1">
      <alignment horizontal="right"/>
      <protection hidden="1"/>
    </xf>
    <xf numFmtId="179" fontId="1" fillId="0" borderId="68" xfId="79" applyNumberFormat="1" applyFont="1" applyBorder="1" applyAlignment="1" applyProtection="1">
      <alignment horizontal="right"/>
      <protection hidden="1"/>
    </xf>
    <xf numFmtId="179" fontId="1" fillId="0" borderId="65" xfId="79" applyNumberFormat="1" applyFont="1" applyBorder="1" applyAlignment="1" applyProtection="1">
      <alignment/>
      <protection hidden="1"/>
    </xf>
    <xf numFmtId="179" fontId="1" fillId="0" borderId="69" xfId="79" applyNumberFormat="1" applyFont="1" applyBorder="1" applyAlignment="1" applyProtection="1">
      <alignment horizontal="right"/>
      <protection hidden="1"/>
    </xf>
    <xf numFmtId="179" fontId="1" fillId="0" borderId="27" xfId="79" applyNumberFormat="1" applyFont="1" applyBorder="1" applyAlignment="1" applyProtection="1">
      <alignment horizontal="right"/>
      <protection hidden="1"/>
    </xf>
    <xf numFmtId="0" fontId="54" fillId="0" borderId="67" xfId="151" applyFont="1" applyFill="1" applyBorder="1" applyProtection="1">
      <alignment/>
      <protection hidden="1"/>
    </xf>
    <xf numFmtId="0" fontId="1" fillId="0" borderId="70" xfId="151" applyBorder="1" applyProtection="1">
      <alignment/>
      <protection hidden="1"/>
    </xf>
    <xf numFmtId="179" fontId="1" fillId="0" borderId="70" xfId="79" applyNumberFormat="1" applyFont="1" applyBorder="1" applyAlignment="1" applyProtection="1">
      <alignment horizontal="right"/>
      <protection hidden="1"/>
    </xf>
    <xf numFmtId="179" fontId="1" fillId="0" borderId="49" xfId="79" applyNumberFormat="1" applyFont="1" applyBorder="1" applyAlignment="1" applyProtection="1">
      <alignment horizontal="right"/>
      <protection hidden="1"/>
    </xf>
    <xf numFmtId="0" fontId="1" fillId="0" borderId="71" xfId="151" applyBorder="1" applyProtection="1">
      <alignment/>
      <protection hidden="1"/>
    </xf>
    <xf numFmtId="179" fontId="1" fillId="0" borderId="71" xfId="79" applyNumberFormat="1" applyFont="1" applyBorder="1" applyAlignment="1" applyProtection="1">
      <alignment/>
      <protection hidden="1"/>
    </xf>
    <xf numFmtId="179" fontId="1" fillId="0" borderId="42" xfId="79" applyNumberFormat="1" applyFont="1" applyBorder="1" applyAlignment="1" applyProtection="1">
      <alignment horizontal="right"/>
      <protection hidden="1"/>
    </xf>
    <xf numFmtId="0" fontId="1" fillId="0" borderId="72" xfId="151" applyBorder="1" applyProtection="1">
      <alignment/>
      <protection hidden="1"/>
    </xf>
    <xf numFmtId="179" fontId="1" fillId="0" borderId="72" xfId="79" applyNumberFormat="1" applyFont="1" applyBorder="1" applyAlignment="1" applyProtection="1">
      <alignment horizontal="right"/>
      <protection hidden="1"/>
    </xf>
    <xf numFmtId="179" fontId="1" fillId="0" borderId="73" xfId="79" applyNumberFormat="1" applyFont="1" applyBorder="1" applyAlignment="1" applyProtection="1">
      <alignment horizontal="right"/>
      <protection hidden="1"/>
    </xf>
    <xf numFmtId="179" fontId="55" fillId="0" borderId="74" xfId="79" applyNumberFormat="1" applyFont="1" applyBorder="1" applyAlignment="1" applyProtection="1">
      <alignment horizontal="right"/>
      <protection hidden="1"/>
    </xf>
    <xf numFmtId="0" fontId="57" fillId="0" borderId="0" xfId="151" applyFont="1" applyProtection="1">
      <alignment/>
      <protection hidden="1"/>
    </xf>
    <xf numFmtId="0" fontId="57" fillId="0" borderId="64" xfId="151" applyFont="1" applyBorder="1" applyProtection="1">
      <alignment/>
      <protection hidden="1"/>
    </xf>
    <xf numFmtId="179" fontId="57" fillId="0" borderId="64" xfId="79" applyNumberFormat="1" applyFont="1" applyBorder="1" applyAlignment="1" applyProtection="1">
      <alignment horizontal="center"/>
      <protection hidden="1"/>
    </xf>
    <xf numFmtId="179" fontId="57" fillId="0" borderId="64" xfId="79" applyNumberFormat="1" applyFont="1" applyBorder="1" applyAlignment="1" applyProtection="1">
      <alignment horizontal="right"/>
      <protection hidden="1"/>
    </xf>
    <xf numFmtId="0" fontId="1" fillId="0" borderId="0" xfId="151" applyFont="1" applyProtection="1">
      <alignment/>
      <protection hidden="1"/>
    </xf>
    <xf numFmtId="0" fontId="58" fillId="0" borderId="65" xfId="151" applyFont="1" applyBorder="1" applyProtection="1">
      <alignment/>
      <protection hidden="1"/>
    </xf>
    <xf numFmtId="179" fontId="1" fillId="0" borderId="65" xfId="79" applyNumberFormat="1" applyFont="1" applyBorder="1" applyAlignment="1" applyProtection="1">
      <alignment horizontal="center"/>
      <protection hidden="1"/>
    </xf>
    <xf numFmtId="0" fontId="59" fillId="0" borderId="0" xfId="151" applyFont="1" applyProtection="1">
      <alignment/>
      <protection hidden="1"/>
    </xf>
    <xf numFmtId="0" fontId="59" fillId="0" borderId="67" xfId="151" applyFont="1" applyBorder="1" applyProtection="1">
      <alignment/>
      <protection hidden="1"/>
    </xf>
    <xf numFmtId="179" fontId="60" fillId="0" borderId="67" xfId="79" applyNumberFormat="1" applyFont="1" applyBorder="1" applyAlignment="1" applyProtection="1">
      <alignment horizontal="right"/>
      <protection hidden="1"/>
    </xf>
    <xf numFmtId="0" fontId="61" fillId="0" borderId="0" xfId="151" applyFont="1" applyProtection="1">
      <alignment/>
      <protection hidden="1"/>
    </xf>
    <xf numFmtId="179" fontId="1" fillId="0" borderId="65" xfId="79" applyNumberFormat="1" applyFont="1" applyFill="1" applyBorder="1" applyAlignment="1" applyProtection="1">
      <alignment horizontal="right"/>
      <protection hidden="1"/>
    </xf>
    <xf numFmtId="0" fontId="54" fillId="0" borderId="0" xfId="151" applyFont="1" applyProtection="1">
      <alignment/>
      <protection hidden="1"/>
    </xf>
    <xf numFmtId="0" fontId="54" fillId="0" borderId="63" xfId="151" applyFont="1" applyBorder="1" applyProtection="1">
      <alignment/>
      <protection hidden="1"/>
    </xf>
    <xf numFmtId="179" fontId="54" fillId="0" borderId="63" xfId="79" applyNumberFormat="1" applyFont="1" applyBorder="1" applyAlignment="1" applyProtection="1">
      <alignment horizontal="right"/>
      <protection hidden="1"/>
    </xf>
    <xf numFmtId="0" fontId="62" fillId="0" borderId="0" xfId="151" applyFont="1" applyProtection="1">
      <alignment/>
      <protection hidden="1"/>
    </xf>
    <xf numFmtId="0" fontId="57" fillId="0" borderId="75" xfId="151" applyFont="1" applyBorder="1" applyProtection="1">
      <alignment/>
      <protection hidden="1"/>
    </xf>
    <xf numFmtId="179" fontId="62" fillId="0" borderId="76" xfId="79" applyNumberFormat="1" applyFont="1" applyBorder="1" applyAlignment="1" applyProtection="1">
      <alignment horizontal="right"/>
      <protection hidden="1"/>
    </xf>
    <xf numFmtId="179" fontId="1" fillId="0" borderId="0" xfId="79" applyNumberFormat="1" applyFont="1" applyBorder="1" applyAlignment="1" applyProtection="1">
      <alignment horizontal="right"/>
      <protection hidden="1"/>
    </xf>
    <xf numFmtId="179" fontId="1" fillId="0" borderId="0" xfId="79" applyNumberFormat="1" applyFont="1" applyFill="1" applyBorder="1" applyAlignment="1" applyProtection="1">
      <alignment horizontal="right"/>
      <protection hidden="1"/>
    </xf>
    <xf numFmtId="0" fontId="63" fillId="0" borderId="0" xfId="151" applyFont="1" applyProtection="1">
      <alignment/>
      <protection hidden="1"/>
    </xf>
    <xf numFmtId="0" fontId="64" fillId="0" borderId="0" xfId="151" applyFont="1" applyBorder="1" applyProtection="1">
      <alignment/>
      <protection hidden="1"/>
    </xf>
    <xf numFmtId="0" fontId="1" fillId="0" borderId="0" xfId="151" applyBorder="1" applyAlignment="1" applyProtection="1">
      <alignment horizontal="right"/>
      <protection hidden="1"/>
    </xf>
    <xf numFmtId="0" fontId="58" fillId="0" borderId="0" xfId="151" applyFont="1" applyBorder="1" applyProtection="1">
      <alignment/>
      <protection hidden="1"/>
    </xf>
    <xf numFmtId="179" fontId="1" fillId="0" borderId="0" xfId="79" applyNumberFormat="1" applyFont="1" applyBorder="1" applyAlignment="1" applyProtection="1">
      <alignment horizontal="right"/>
      <protection hidden="1"/>
    </xf>
    <xf numFmtId="0" fontId="1" fillId="0" borderId="0" xfId="151" applyFont="1" applyBorder="1" applyAlignment="1" applyProtection="1">
      <alignment horizontal="right"/>
      <protection hidden="1"/>
    </xf>
    <xf numFmtId="0" fontId="54" fillId="0" borderId="0" xfId="151" applyFont="1" applyBorder="1" applyProtection="1">
      <alignment/>
      <protection hidden="1"/>
    </xf>
    <xf numFmtId="3" fontId="51" fillId="0" borderId="0" xfId="153" applyNumberFormat="1" applyFont="1" applyBorder="1" applyAlignment="1" applyProtection="1">
      <alignment horizontal="center" vertical="center" wrapText="1"/>
      <protection hidden="1"/>
    </xf>
    <xf numFmtId="0" fontId="119" fillId="0" borderId="31" xfId="138" applyFont="1" applyBorder="1" applyAlignment="1">
      <alignment horizontal="center" vertical="center" wrapText="1"/>
      <protection/>
    </xf>
    <xf numFmtId="49" fontId="120" fillId="0" borderId="31" xfId="138" applyNumberFormat="1" applyFont="1" applyBorder="1" applyAlignment="1">
      <alignment horizontal="center"/>
      <protection/>
    </xf>
    <xf numFmtId="3" fontId="119" fillId="0" borderId="31" xfId="138" applyNumberFormat="1" applyFont="1" applyBorder="1">
      <alignment/>
      <protection/>
    </xf>
    <xf numFmtId="3" fontId="120" fillId="56" borderId="31" xfId="138" applyNumberFormat="1" applyFont="1" applyFill="1" applyBorder="1">
      <alignment/>
      <protection/>
    </xf>
    <xf numFmtId="0" fontId="120" fillId="0" borderId="31" xfId="138" applyFont="1" applyBorder="1" applyAlignment="1">
      <alignment horizontal="center"/>
      <protection/>
    </xf>
    <xf numFmtId="3" fontId="120" fillId="0" borderId="31" xfId="138" applyNumberFormat="1" applyFont="1" applyBorder="1">
      <alignment/>
      <protection/>
    </xf>
    <xf numFmtId="0" fontId="119" fillId="0" borderId="31" xfId="138" applyFont="1" applyBorder="1">
      <alignment/>
      <protection/>
    </xf>
    <xf numFmtId="0" fontId="119" fillId="0" borderId="0" xfId="138" applyFont="1">
      <alignment/>
      <protection/>
    </xf>
    <xf numFmtId="3" fontId="51" fillId="0" borderId="0" xfId="153" applyNumberFormat="1" applyFont="1" applyBorder="1" applyAlignment="1" applyProtection="1">
      <alignment vertical="center" wrapText="1"/>
      <protection hidden="1"/>
    </xf>
    <xf numFmtId="0" fontId="119" fillId="0" borderId="31" xfId="138" applyFont="1" applyFill="1" applyBorder="1" applyAlignment="1">
      <alignment horizontal="center" vertical="center" wrapText="1"/>
      <protection/>
    </xf>
    <xf numFmtId="0" fontId="120" fillId="0" borderId="0" xfId="138" applyFont="1" applyAlignment="1">
      <alignment horizontal="center"/>
      <protection/>
    </xf>
    <xf numFmtId="10" fontId="119" fillId="0" borderId="31" xfId="138" applyNumberFormat="1" applyFont="1" applyBorder="1">
      <alignment/>
      <protection/>
    </xf>
    <xf numFmtId="10" fontId="120" fillId="56" borderId="31" xfId="138" applyNumberFormat="1" applyFont="1" applyFill="1" applyBorder="1">
      <alignment/>
      <protection/>
    </xf>
    <xf numFmtId="0" fontId="120" fillId="0" borderId="0" xfId="138" applyFont="1">
      <alignment/>
      <protection/>
    </xf>
    <xf numFmtId="0" fontId="111" fillId="0" borderId="30" xfId="137" applyBorder="1" applyAlignment="1">
      <alignment horizontal="center" vertical="center" wrapText="1"/>
      <protection/>
    </xf>
    <xf numFmtId="0" fontId="111" fillId="0" borderId="77" xfId="137" applyBorder="1" applyAlignment="1">
      <alignment horizontal="center" vertical="center"/>
      <protection/>
    </xf>
    <xf numFmtId="0" fontId="6" fillId="0" borderId="22" xfId="137" applyFont="1" applyBorder="1">
      <alignment/>
      <protection/>
    </xf>
    <xf numFmtId="0" fontId="111" fillId="0" borderId="78" xfId="137" applyBorder="1" applyAlignment="1">
      <alignment horizontal="center" vertical="center"/>
      <protection/>
    </xf>
    <xf numFmtId="0" fontId="111" fillId="0" borderId="79" xfId="137" applyBorder="1">
      <alignment/>
      <protection/>
    </xf>
    <xf numFmtId="0" fontId="111" fillId="0" borderId="30" xfId="137" applyBorder="1">
      <alignment/>
      <protection/>
    </xf>
    <xf numFmtId="0" fontId="111" fillId="0" borderId="31" xfId="137" applyBorder="1">
      <alignment/>
      <protection/>
    </xf>
    <xf numFmtId="182" fontId="111" fillId="0" borderId="31" xfId="137" applyNumberFormat="1" applyBorder="1">
      <alignment/>
      <protection/>
    </xf>
    <xf numFmtId="0" fontId="65" fillId="0" borderId="0" xfId="128">
      <alignment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80" xfId="0" applyFill="1" applyBorder="1" applyAlignment="1">
      <alignment horizontal="center" vertical="center"/>
    </xf>
    <xf numFmtId="0" fontId="121" fillId="0" borderId="0" xfId="124" applyFont="1">
      <alignment/>
      <protection/>
    </xf>
    <xf numFmtId="0" fontId="34" fillId="0" borderId="0" xfId="155" applyFont="1" applyProtection="1">
      <alignment/>
      <protection hidden="1"/>
    </xf>
    <xf numFmtId="0" fontId="76" fillId="0" borderId="0" xfId="0" applyFont="1" applyAlignment="1">
      <alignment/>
    </xf>
    <xf numFmtId="0" fontId="19" fillId="0" borderId="31" xfId="129" applyFont="1" applyBorder="1" applyAlignment="1" applyProtection="1">
      <alignment horizontal="center" vertical="center" wrapText="1"/>
      <protection hidden="1"/>
    </xf>
    <xf numFmtId="0" fontId="1" fillId="0" borderId="0" xfId="129" applyAlignment="1" applyProtection="1">
      <alignment horizontal="center" vertical="center"/>
      <protection hidden="1"/>
    </xf>
    <xf numFmtId="0" fontId="19" fillId="0" borderId="0" xfId="129" applyFont="1" applyAlignment="1" applyProtection="1">
      <alignment horizontal="center" vertical="center" wrapText="1"/>
      <protection hidden="1"/>
    </xf>
    <xf numFmtId="0" fontId="48" fillId="0" borderId="31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3" xfId="0" applyFont="1" applyBorder="1" applyAlignment="1">
      <alignment horizontal="center" vertical="center"/>
    </xf>
    <xf numFmtId="0" fontId="120" fillId="0" borderId="31" xfId="138" applyFont="1" applyBorder="1" applyAlignment="1">
      <alignment horizontal="center"/>
      <protection/>
    </xf>
    <xf numFmtId="0" fontId="44" fillId="0" borderId="39" xfId="152" applyFont="1" applyBorder="1" applyAlignment="1" applyProtection="1">
      <alignment vertical="center"/>
      <protection hidden="1"/>
    </xf>
    <xf numFmtId="3" fontId="44" fillId="55" borderId="57" xfId="152" applyNumberFormat="1" applyFont="1" applyFill="1" applyBorder="1" applyAlignment="1" applyProtection="1">
      <alignment horizontal="right" vertical="center"/>
      <protection hidden="1"/>
    </xf>
    <xf numFmtId="3" fontId="44" fillId="55" borderId="81" xfId="152" applyNumberFormat="1" applyFont="1" applyFill="1" applyBorder="1" applyAlignment="1" applyProtection="1">
      <alignment horizontal="right" vertical="center"/>
      <protection hidden="1"/>
    </xf>
    <xf numFmtId="0" fontId="111" fillId="0" borderId="25" xfId="137" applyBorder="1">
      <alignment/>
      <protection/>
    </xf>
    <xf numFmtId="0" fontId="111" fillId="0" borderId="0" xfId="137">
      <alignment/>
      <protection/>
    </xf>
    <xf numFmtId="0" fontId="111" fillId="0" borderId="23" xfId="137" applyBorder="1" applyAlignment="1">
      <alignment horizontal="center" vertical="center"/>
      <protection/>
    </xf>
    <xf numFmtId="0" fontId="111" fillId="0" borderId="22" xfId="137" applyBorder="1" applyAlignment="1">
      <alignment horizontal="center" vertical="center" wrapText="1"/>
      <protection/>
    </xf>
    <xf numFmtId="0" fontId="120" fillId="0" borderId="31" xfId="138" applyFont="1" applyBorder="1" applyAlignment="1">
      <alignment horizontal="center"/>
      <protection/>
    </xf>
    <xf numFmtId="0" fontId="119" fillId="0" borderId="31" xfId="138" applyFont="1" applyBorder="1" applyAlignment="1">
      <alignment horizontal="center" vertical="center" wrapText="1"/>
      <protection/>
    </xf>
    <xf numFmtId="0" fontId="120" fillId="0" borderId="31" xfId="138" applyFont="1" applyBorder="1" applyAlignment="1">
      <alignment horizontal="center"/>
      <protection/>
    </xf>
    <xf numFmtId="0" fontId="120" fillId="0" borderId="31" xfId="138" applyFont="1" applyFill="1" applyBorder="1" applyAlignment="1">
      <alignment horizontal="center"/>
      <protection/>
    </xf>
    <xf numFmtId="3" fontId="120" fillId="0" borderId="31" xfId="138" applyNumberFormat="1" applyFont="1" applyFill="1" applyBorder="1">
      <alignment/>
      <protection/>
    </xf>
    <xf numFmtId="0" fontId="120" fillId="0" borderId="0" xfId="138" applyFont="1" applyFill="1" applyAlignment="1">
      <alignment horizontal="center"/>
      <protection/>
    </xf>
    <xf numFmtId="0" fontId="0" fillId="0" borderId="0" xfId="0" applyFill="1" applyAlignment="1">
      <alignment/>
    </xf>
    <xf numFmtId="0" fontId="120" fillId="0" borderId="31" xfId="138" applyFont="1" applyBorder="1" applyAlignment="1">
      <alignment horizontal="center"/>
      <protection/>
    </xf>
    <xf numFmtId="3" fontId="119" fillId="0" borderId="31" xfId="138" applyNumberFormat="1" applyFont="1" applyFill="1" applyBorder="1">
      <alignment/>
      <protection/>
    </xf>
    <xf numFmtId="182" fontId="6" fillId="0" borderId="0" xfId="137" applyNumberFormat="1" applyFont="1">
      <alignment/>
      <protection/>
    </xf>
    <xf numFmtId="182" fontId="0" fillId="0" borderId="0" xfId="0" applyNumberFormat="1" applyAlignment="1">
      <alignment/>
    </xf>
    <xf numFmtId="182" fontId="122" fillId="0" borderId="31" xfId="137" applyNumberFormat="1" applyFont="1" applyBorder="1">
      <alignment/>
      <protection/>
    </xf>
    <xf numFmtId="182" fontId="111" fillId="0" borderId="26" xfId="137" applyNumberFormat="1" applyFill="1" applyBorder="1">
      <alignment/>
      <protection/>
    </xf>
    <xf numFmtId="0" fontId="6" fillId="0" borderId="24" xfId="137" applyFont="1" applyFill="1" applyBorder="1">
      <alignment/>
      <protection/>
    </xf>
    <xf numFmtId="182" fontId="6" fillId="0" borderId="24" xfId="137" applyNumberFormat="1" applyFont="1" applyFill="1" applyBorder="1">
      <alignment/>
      <protection/>
    </xf>
    <xf numFmtId="0" fontId="6" fillId="0" borderId="25" xfId="137" applyFont="1" applyFill="1" applyBorder="1">
      <alignment/>
      <protection/>
    </xf>
    <xf numFmtId="182" fontId="6" fillId="0" borderId="25" xfId="137" applyNumberFormat="1" applyFont="1" applyFill="1" applyBorder="1">
      <alignment/>
      <protection/>
    </xf>
    <xf numFmtId="0" fontId="6" fillId="0" borderId="26" xfId="137" applyFont="1" applyFill="1" applyBorder="1">
      <alignment/>
      <protection/>
    </xf>
    <xf numFmtId="182" fontId="6" fillId="0" borderId="26" xfId="137" applyNumberFormat="1" applyFont="1" applyFill="1" applyBorder="1">
      <alignment/>
      <protection/>
    </xf>
    <xf numFmtId="0" fontId="111" fillId="0" borderId="25" xfId="137" applyFill="1" applyBorder="1">
      <alignment/>
      <protection/>
    </xf>
    <xf numFmtId="182" fontId="111" fillId="0" borderId="25" xfId="137" applyNumberFormat="1" applyFill="1" applyBorder="1">
      <alignment/>
      <protection/>
    </xf>
    <xf numFmtId="0" fontId="111" fillId="0" borderId="26" xfId="137" applyFill="1" applyBorder="1">
      <alignment/>
      <protection/>
    </xf>
    <xf numFmtId="179" fontId="34" fillId="0" borderId="57" xfId="85" applyNumberFormat="1" applyFont="1" applyFill="1" applyBorder="1" applyAlignment="1" applyProtection="1">
      <alignment horizontal="center" vertical="center" wrapText="1"/>
      <protection locked="0"/>
    </xf>
    <xf numFmtId="179" fontId="34" fillId="0" borderId="31" xfId="85" applyNumberFormat="1" applyFont="1" applyFill="1" applyBorder="1" applyAlignment="1">
      <alignment horizontal="center" vertical="center" wrapText="1"/>
    </xf>
    <xf numFmtId="0" fontId="35" fillId="0" borderId="31" xfId="155" applyFont="1" applyBorder="1" applyAlignment="1" applyProtection="1">
      <alignment horizontal="left" vertical="center" wrapText="1"/>
      <protection hidden="1"/>
    </xf>
    <xf numFmtId="179" fontId="1" fillId="0" borderId="65" xfId="79" applyNumberFormat="1" applyFont="1" applyFill="1" applyBorder="1" applyAlignment="1" applyProtection="1">
      <alignment horizontal="center"/>
      <protection hidden="1"/>
    </xf>
    <xf numFmtId="0" fontId="120" fillId="0" borderId="31" xfId="138" applyFont="1" applyBorder="1" applyAlignment="1">
      <alignment horizontal="center"/>
      <protection/>
    </xf>
    <xf numFmtId="182" fontId="78" fillId="0" borderId="22" xfId="137" applyNumberFormat="1" applyFont="1" applyBorder="1">
      <alignment/>
      <protection/>
    </xf>
    <xf numFmtId="182" fontId="111" fillId="0" borderId="82" xfId="137" applyNumberFormat="1" applyBorder="1">
      <alignment/>
      <protection/>
    </xf>
    <xf numFmtId="182" fontId="111" fillId="0" borderId="82" xfId="137" applyNumberFormat="1" applyFill="1" applyBorder="1">
      <alignment/>
      <protection/>
    </xf>
    <xf numFmtId="182" fontId="49" fillId="0" borderId="31" xfId="0" applyNumberFormat="1" applyFont="1" applyBorder="1" applyAlignment="1">
      <alignment/>
    </xf>
    <xf numFmtId="0" fontId="0" fillId="0" borderId="0" xfId="0" applyAlignment="1" quotePrefix="1">
      <alignment/>
    </xf>
    <xf numFmtId="0" fontId="120" fillId="0" borderId="31" xfId="138" applyFont="1" applyBorder="1" applyAlignment="1">
      <alignment horizontal="center"/>
      <protection/>
    </xf>
    <xf numFmtId="3" fontId="0" fillId="0" borderId="0" xfId="0" applyNumberFormat="1" applyAlignment="1">
      <alignment/>
    </xf>
    <xf numFmtId="182" fontId="46" fillId="0" borderId="31" xfId="0" applyNumberFormat="1" applyFont="1" applyBorder="1" applyAlignment="1">
      <alignment/>
    </xf>
    <xf numFmtId="49" fontId="119" fillId="0" borderId="31" xfId="138" applyNumberFormat="1" applyFont="1" applyFill="1" applyBorder="1" applyAlignment="1">
      <alignment wrapText="1"/>
      <protection/>
    </xf>
    <xf numFmtId="182" fontId="48" fillId="0" borderId="31" xfId="0" applyNumberFormat="1" applyFont="1" applyFill="1" applyBorder="1" applyAlignment="1">
      <alignment/>
    </xf>
    <xf numFmtId="182" fontId="49" fillId="0" borderId="31" xfId="0" applyNumberFormat="1" applyFont="1" applyFill="1" applyBorder="1" applyAlignment="1">
      <alignment/>
    </xf>
    <xf numFmtId="182" fontId="50" fillId="0" borderId="31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 quotePrefix="1">
      <alignment/>
    </xf>
    <xf numFmtId="182" fontId="0" fillId="0" borderId="0" xfId="0" applyNumberFormat="1" applyFill="1" applyAlignment="1">
      <alignment/>
    </xf>
    <xf numFmtId="0" fontId="120" fillId="0" borderId="31" xfId="138" applyFont="1" applyBorder="1" applyAlignment="1">
      <alignment horizontal="center"/>
      <protection/>
    </xf>
    <xf numFmtId="0" fontId="1" fillId="0" borderId="0" xfId="129">
      <alignment/>
      <protection/>
    </xf>
    <xf numFmtId="49" fontId="51" fillId="0" borderId="0" xfId="129" applyNumberFormat="1" applyFont="1" applyAlignment="1">
      <alignment horizontal="center" vertical="center"/>
      <protection/>
    </xf>
    <xf numFmtId="49" fontId="1" fillId="0" borderId="0" xfId="129" applyNumberFormat="1" applyAlignment="1">
      <alignment vertical="center"/>
      <protection/>
    </xf>
    <xf numFmtId="0" fontId="1" fillId="0" borderId="0" xfId="129" applyAlignment="1">
      <alignment vertical="center" wrapText="1"/>
      <protection/>
    </xf>
    <xf numFmtId="0" fontId="79" fillId="0" borderId="31" xfId="129" applyFont="1" applyBorder="1" applyAlignment="1">
      <alignment horizontal="center" vertical="center" wrapText="1"/>
      <protection/>
    </xf>
    <xf numFmtId="0" fontId="79" fillId="0" borderId="48" xfId="129" applyFont="1" applyBorder="1" applyAlignment="1">
      <alignment horizontal="center" vertical="center" wrapText="1"/>
      <protection/>
    </xf>
    <xf numFmtId="0" fontId="1" fillId="51" borderId="83" xfId="129" applyFill="1" applyBorder="1" applyAlignment="1">
      <alignment horizontal="center" vertical="center" wrapText="1"/>
      <protection/>
    </xf>
    <xf numFmtId="0" fontId="1" fillId="51" borderId="84" xfId="129" applyFill="1" applyBorder="1" applyAlignment="1">
      <alignment horizontal="center" vertical="center" wrapText="1"/>
      <protection/>
    </xf>
    <xf numFmtId="3" fontId="1" fillId="51" borderId="81" xfId="129" applyNumberFormat="1" applyFill="1" applyBorder="1" applyAlignment="1">
      <alignment horizontal="center" vertical="center" wrapText="1"/>
      <protection/>
    </xf>
    <xf numFmtId="3" fontId="1" fillId="51" borderId="47" xfId="129" applyNumberFormat="1" applyFill="1" applyBorder="1" applyAlignment="1">
      <alignment horizontal="center" vertical="center" wrapText="1"/>
      <protection/>
    </xf>
    <xf numFmtId="49" fontId="2" fillId="0" borderId="44" xfId="129" applyNumberFormat="1" applyFont="1" applyBorder="1" applyAlignment="1">
      <alignment vertical="center"/>
      <protection/>
    </xf>
    <xf numFmtId="0" fontId="2" fillId="0" borderId="48" xfId="129" applyFont="1" applyBorder="1" applyAlignment="1">
      <alignment vertical="center" wrapText="1"/>
      <protection/>
    </xf>
    <xf numFmtId="0" fontId="2" fillId="0" borderId="43" xfId="129" applyFont="1" applyBorder="1" applyAlignment="1">
      <alignment horizontal="center" vertical="center"/>
      <protection/>
    </xf>
    <xf numFmtId="3" fontId="2" fillId="0" borderId="60" xfId="129" applyNumberFormat="1" applyFont="1" applyBorder="1" applyAlignment="1">
      <alignment vertical="center"/>
      <protection/>
    </xf>
    <xf numFmtId="3" fontId="2" fillId="0" borderId="61" xfId="129" applyNumberFormat="1" applyFont="1" applyBorder="1" applyAlignment="1">
      <alignment vertical="center"/>
      <protection/>
    </xf>
    <xf numFmtId="3" fontId="2" fillId="0" borderId="44" xfId="129" applyNumberFormat="1" applyFont="1" applyBorder="1" applyAlignment="1">
      <alignment vertical="center"/>
      <protection/>
    </xf>
    <xf numFmtId="3" fontId="2" fillId="0" borderId="31" xfId="129" applyNumberFormat="1" applyFont="1" applyBorder="1" applyAlignment="1">
      <alignment vertical="center"/>
      <protection/>
    </xf>
    <xf numFmtId="3" fontId="2" fillId="0" borderId="48" xfId="129" applyNumberFormat="1" applyFont="1" applyBorder="1" applyAlignment="1">
      <alignment vertical="center"/>
      <protection/>
    </xf>
    <xf numFmtId="0" fontId="1" fillId="0" borderId="31" xfId="129" applyBorder="1">
      <alignment/>
      <protection/>
    </xf>
    <xf numFmtId="3" fontId="1" fillId="0" borderId="0" xfId="129" applyNumberFormat="1">
      <alignment/>
      <protection/>
    </xf>
    <xf numFmtId="0" fontId="2" fillId="0" borderId="44" xfId="129" applyFont="1" applyBorder="1" applyAlignment="1">
      <alignment horizontal="center" vertical="center"/>
      <protection/>
    </xf>
    <xf numFmtId="3" fontId="2" fillId="0" borderId="56" xfId="129" applyNumberFormat="1" applyFont="1" applyBorder="1" applyAlignment="1">
      <alignment vertical="center"/>
      <protection/>
    </xf>
    <xf numFmtId="3" fontId="2" fillId="0" borderId="44" xfId="129" applyNumberFormat="1" applyFont="1" applyBorder="1" applyAlignment="1">
      <alignment horizontal="center" vertical="center"/>
      <protection/>
    </xf>
    <xf numFmtId="3" fontId="2" fillId="0" borderId="39" xfId="129" applyNumberFormat="1" applyFont="1" applyBorder="1" applyAlignment="1">
      <alignment horizontal="center" vertical="center"/>
      <protection/>
    </xf>
    <xf numFmtId="3" fontId="2" fillId="0" borderId="57" xfId="129" applyNumberFormat="1" applyFont="1" applyBorder="1" applyAlignment="1">
      <alignment vertical="center"/>
      <protection/>
    </xf>
    <xf numFmtId="3" fontId="2" fillId="0" borderId="81" xfId="129" applyNumberFormat="1" applyFont="1" applyBorder="1" applyAlignment="1">
      <alignment vertical="center"/>
      <protection/>
    </xf>
    <xf numFmtId="0" fontId="1" fillId="0" borderId="25" xfId="129" applyBorder="1">
      <alignment/>
      <protection/>
    </xf>
    <xf numFmtId="49" fontId="80" fillId="51" borderId="85" xfId="129" applyNumberFormat="1" applyFont="1" applyFill="1" applyBorder="1" applyAlignment="1">
      <alignment vertical="center"/>
      <protection/>
    </xf>
    <xf numFmtId="49" fontId="80" fillId="51" borderId="52" xfId="129" applyNumberFormat="1" applyFont="1" applyFill="1" applyBorder="1" applyAlignment="1">
      <alignment vertical="center"/>
      <protection/>
    </xf>
    <xf numFmtId="3" fontId="80" fillId="51" borderId="58" xfId="129" applyNumberFormat="1" applyFont="1" applyFill="1" applyBorder="1" applyAlignment="1">
      <alignment vertical="center"/>
      <protection/>
    </xf>
    <xf numFmtId="3" fontId="80" fillId="51" borderId="85" xfId="129" applyNumberFormat="1" applyFont="1" applyFill="1" applyBorder="1" applyAlignment="1">
      <alignment vertical="center"/>
      <protection/>
    </xf>
    <xf numFmtId="3" fontId="80" fillId="51" borderId="54" xfId="129" applyNumberFormat="1" applyFont="1" applyFill="1" applyBorder="1" applyAlignment="1">
      <alignment vertical="center"/>
      <protection/>
    </xf>
    <xf numFmtId="3" fontId="79" fillId="57" borderId="63" xfId="129" applyNumberFormat="1" applyFont="1" applyFill="1" applyBorder="1">
      <alignment/>
      <protection/>
    </xf>
    <xf numFmtId="0" fontId="1" fillId="0" borderId="36" xfId="129" applyBorder="1">
      <alignment/>
      <protection/>
    </xf>
    <xf numFmtId="0" fontId="1" fillId="0" borderId="86" xfId="129" applyBorder="1">
      <alignment/>
      <protection/>
    </xf>
    <xf numFmtId="0" fontId="1" fillId="0" borderId="30" xfId="129" applyBorder="1">
      <alignment/>
      <protection/>
    </xf>
    <xf numFmtId="0" fontId="1" fillId="51" borderId="61" xfId="129" applyFill="1" applyBorder="1" applyAlignment="1">
      <alignment horizontal="center" vertical="center" wrapText="1"/>
      <protection/>
    </xf>
    <xf numFmtId="0" fontId="1" fillId="51" borderId="45" xfId="129" applyFill="1" applyBorder="1" applyAlignment="1">
      <alignment horizontal="center" vertical="center" wrapText="1"/>
      <protection/>
    </xf>
    <xf numFmtId="3" fontId="2" fillId="0" borderId="28" xfId="129" applyNumberFormat="1" applyFont="1" applyBorder="1" applyAlignment="1">
      <alignment vertical="center"/>
      <protection/>
    </xf>
    <xf numFmtId="49" fontId="80" fillId="51" borderId="40" xfId="129" applyNumberFormat="1" applyFont="1" applyFill="1" applyBorder="1" applyAlignment="1">
      <alignment vertical="center"/>
      <protection/>
    </xf>
    <xf numFmtId="49" fontId="80" fillId="51" borderId="53" xfId="129" applyNumberFormat="1" applyFont="1" applyFill="1" applyBorder="1" applyAlignment="1">
      <alignment vertical="center"/>
      <protection/>
    </xf>
    <xf numFmtId="3" fontId="79" fillId="57" borderId="58" xfId="129" applyNumberFormat="1" applyFont="1" applyFill="1" applyBorder="1">
      <alignment/>
      <protection/>
    </xf>
    <xf numFmtId="0" fontId="0" fillId="51" borderId="61" xfId="0" applyFill="1" applyBorder="1" applyAlignment="1">
      <alignment horizontal="center" vertical="center" wrapText="1"/>
    </xf>
    <xf numFmtId="0" fontId="0" fillId="51" borderId="45" xfId="0" applyFill="1" applyBorder="1" applyAlignment="1">
      <alignment horizontal="center" vertical="center" wrapText="1"/>
    </xf>
    <xf numFmtId="3" fontId="0" fillId="51" borderId="81" xfId="0" applyNumberFormat="1" applyFill="1" applyBorder="1" applyAlignment="1">
      <alignment horizontal="center" vertical="center" wrapText="1"/>
    </xf>
    <xf numFmtId="3" fontId="0" fillId="51" borderId="47" xfId="0" applyNumberFormat="1" applyFill="1" applyBorder="1" applyAlignment="1">
      <alignment horizontal="center" vertical="center" wrapText="1"/>
    </xf>
    <xf numFmtId="49" fontId="2" fillId="0" borderId="44" xfId="0" applyNumberFormat="1" applyFont="1" applyBorder="1" applyAlignment="1">
      <alignment vertical="center"/>
    </xf>
    <xf numFmtId="0" fontId="2" fillId="0" borderId="48" xfId="0" applyFont="1" applyBorder="1" applyAlignment="1">
      <alignment vertical="center" wrapText="1"/>
    </xf>
    <xf numFmtId="185" fontId="2" fillId="0" borderId="44" xfId="0" applyNumberFormat="1" applyFont="1" applyBorder="1" applyAlignment="1">
      <alignment horizontal="center" vertical="center"/>
    </xf>
    <xf numFmtId="3" fontId="2" fillId="0" borderId="31" xfId="0" applyNumberFormat="1" applyFont="1" applyBorder="1" applyAlignment="1">
      <alignment vertical="center"/>
    </xf>
    <xf numFmtId="3" fontId="2" fillId="0" borderId="56" xfId="0" applyNumberFormat="1" applyFont="1" applyBorder="1" applyAlignment="1">
      <alignment vertical="center"/>
    </xf>
    <xf numFmtId="3" fontId="2" fillId="0" borderId="44" xfId="0" applyNumberFormat="1" applyFont="1" applyBorder="1" applyAlignment="1">
      <alignment vertical="center"/>
    </xf>
    <xf numFmtId="3" fontId="2" fillId="0" borderId="48" xfId="0" applyNumberFormat="1" applyFont="1" applyBorder="1" applyAlignment="1">
      <alignment vertical="center"/>
    </xf>
    <xf numFmtId="0" fontId="0" fillId="0" borderId="31" xfId="0" applyBorder="1" applyAlignment="1">
      <alignment/>
    </xf>
    <xf numFmtId="3" fontId="2" fillId="0" borderId="44" xfId="0" applyNumberFormat="1" applyFont="1" applyBorder="1" applyAlignment="1">
      <alignment horizontal="center" vertical="center"/>
    </xf>
    <xf numFmtId="3" fontId="80" fillId="0" borderId="44" xfId="0" applyNumberFormat="1" applyFont="1" applyBorder="1" applyAlignment="1">
      <alignment horizontal="center" vertical="center"/>
    </xf>
    <xf numFmtId="3" fontId="80" fillId="0" borderId="31" xfId="0" applyNumberFormat="1" applyFont="1" applyBorder="1" applyAlignment="1">
      <alignment vertical="center"/>
    </xf>
    <xf numFmtId="3" fontId="80" fillId="0" borderId="44" xfId="0" applyNumberFormat="1" applyFont="1" applyBorder="1" applyAlignment="1">
      <alignment vertical="center"/>
    </xf>
    <xf numFmtId="0" fontId="0" fillId="0" borderId="25" xfId="0" applyBorder="1" applyAlignment="1">
      <alignment/>
    </xf>
    <xf numFmtId="49" fontId="80" fillId="51" borderId="40" xfId="0" applyNumberFormat="1" applyFont="1" applyFill="1" applyBorder="1" applyAlignment="1">
      <alignment vertical="center"/>
    </xf>
    <xf numFmtId="49" fontId="80" fillId="51" borderId="53" xfId="0" applyNumberFormat="1" applyFont="1" applyFill="1" applyBorder="1" applyAlignment="1">
      <alignment vertical="center"/>
    </xf>
    <xf numFmtId="3" fontId="80" fillId="51" borderId="58" xfId="0" applyNumberFormat="1" applyFont="1" applyFill="1" applyBorder="1" applyAlignment="1">
      <alignment vertical="center"/>
    </xf>
    <xf numFmtId="3" fontId="80" fillId="51" borderId="54" xfId="0" applyNumberFormat="1" applyFont="1" applyFill="1" applyBorder="1" applyAlignment="1">
      <alignment vertical="center"/>
    </xf>
    <xf numFmtId="3" fontId="123" fillId="57" borderId="63" xfId="0" applyNumberFormat="1" applyFont="1" applyFill="1" applyBorder="1" applyAlignment="1">
      <alignment/>
    </xf>
    <xf numFmtId="49" fontId="80" fillId="0" borderId="0" xfId="0" applyNumberFormat="1" applyFont="1" applyAlignment="1">
      <alignment horizontal="left" vertical="center"/>
    </xf>
    <xf numFmtId="49" fontId="80" fillId="0" borderId="36" xfId="0" applyNumberFormat="1" applyFont="1" applyBorder="1" applyAlignment="1">
      <alignment horizontal="left" vertical="center"/>
    </xf>
    <xf numFmtId="3" fontId="80" fillId="0" borderId="86" xfId="0" applyNumberFormat="1" applyFont="1" applyBorder="1" applyAlignment="1">
      <alignment vertical="center"/>
    </xf>
    <xf numFmtId="3" fontId="80" fillId="0" borderId="0" xfId="0" applyNumberFormat="1" applyFont="1" applyAlignment="1">
      <alignment vertical="center"/>
    </xf>
    <xf numFmtId="0" fontId="0" fillId="0" borderId="26" xfId="0" applyBorder="1" applyAlignment="1">
      <alignment/>
    </xf>
    <xf numFmtId="186" fontId="2" fillId="0" borderId="44" xfId="0" applyNumberFormat="1" applyFont="1" applyBorder="1" applyAlignment="1">
      <alignment horizontal="center" vertical="center"/>
    </xf>
    <xf numFmtId="3" fontId="0" fillId="0" borderId="30" xfId="0" applyNumberFormat="1" applyBorder="1" applyAlignment="1">
      <alignment/>
    </xf>
    <xf numFmtId="0" fontId="2" fillId="0" borderId="44" xfId="0" applyFont="1" applyBorder="1" applyAlignment="1">
      <alignment horizontal="center" vertical="center"/>
    </xf>
    <xf numFmtId="3" fontId="0" fillId="0" borderId="31" xfId="0" applyNumberFormat="1" applyBorder="1" applyAlignment="1">
      <alignment/>
    </xf>
    <xf numFmtId="3" fontId="1" fillId="0" borderId="31" xfId="129" applyNumberFormat="1" applyBorder="1">
      <alignment/>
      <protection/>
    </xf>
    <xf numFmtId="3" fontId="2" fillId="0" borderId="39" xfId="0" applyNumberFormat="1" applyFont="1" applyBorder="1" applyAlignment="1">
      <alignment horizontal="center" vertical="center"/>
    </xf>
    <xf numFmtId="3" fontId="2" fillId="0" borderId="57" xfId="0" applyNumberFormat="1" applyFont="1" applyBorder="1" applyAlignment="1">
      <alignment vertical="center"/>
    </xf>
    <xf numFmtId="3" fontId="2" fillId="0" borderId="81" xfId="0" applyNumberFormat="1" applyFont="1" applyBorder="1" applyAlignment="1">
      <alignment vertical="center"/>
    </xf>
    <xf numFmtId="3" fontId="0" fillId="0" borderId="25" xfId="0" applyNumberFormat="1" applyBorder="1" applyAlignment="1">
      <alignment/>
    </xf>
    <xf numFmtId="0" fontId="79" fillId="57" borderId="87" xfId="129" applyFont="1" applyFill="1" applyBorder="1" applyAlignment="1">
      <alignment horizontal="center" vertical="center" wrapText="1"/>
      <protection/>
    </xf>
    <xf numFmtId="0" fontId="79" fillId="57" borderId="31" xfId="129" applyFont="1" applyFill="1" applyBorder="1" applyAlignment="1">
      <alignment horizontal="center" vertical="center" wrapText="1"/>
      <protection/>
    </xf>
    <xf numFmtId="3" fontId="79" fillId="57" borderId="87" xfId="129" applyNumberFormat="1" applyFont="1" applyFill="1" applyBorder="1" applyAlignment="1">
      <alignment horizontal="center" vertical="center" wrapText="1"/>
      <protection/>
    </xf>
    <xf numFmtId="3" fontId="79" fillId="57" borderId="31" xfId="129" applyNumberFormat="1" applyFont="1" applyFill="1" applyBorder="1" applyAlignment="1">
      <alignment horizontal="center" vertical="center" wrapText="1"/>
      <protection/>
    </xf>
    <xf numFmtId="49" fontId="2" fillId="0" borderId="30" xfId="0" applyNumberFormat="1" applyFont="1" applyBorder="1" applyAlignment="1">
      <alignment vertical="center"/>
    </xf>
    <xf numFmtId="49" fontId="2" fillId="0" borderId="31" xfId="0" applyNumberFormat="1" applyFont="1" applyBorder="1" applyAlignment="1">
      <alignment vertical="center"/>
    </xf>
    <xf numFmtId="0" fontId="0" fillId="57" borderId="31" xfId="0" applyFill="1" applyBorder="1" applyAlignment="1">
      <alignment/>
    </xf>
    <xf numFmtId="3" fontId="2" fillId="57" borderId="31" xfId="129" applyNumberFormat="1" applyFont="1" applyFill="1" applyBorder="1" applyAlignment="1">
      <alignment vertical="center"/>
      <protection/>
    </xf>
    <xf numFmtId="3" fontId="2" fillId="57" borderId="31" xfId="0" applyNumberFormat="1" applyFont="1" applyFill="1" applyBorder="1" applyAlignment="1">
      <alignment vertical="center"/>
    </xf>
    <xf numFmtId="49" fontId="120" fillId="0" borderId="31" xfId="138" applyNumberFormat="1" applyFont="1" applyFill="1" applyBorder="1">
      <alignment/>
      <protection/>
    </xf>
    <xf numFmtId="49" fontId="120" fillId="0" borderId="31" xfId="138" applyNumberFormat="1" applyFont="1" applyFill="1" applyBorder="1" applyAlignment="1">
      <alignment horizontal="center"/>
      <protection/>
    </xf>
    <xf numFmtId="49" fontId="119" fillId="0" borderId="31" xfId="138" applyNumberFormat="1" applyFont="1" applyFill="1" applyBorder="1">
      <alignment/>
      <protection/>
    </xf>
    <xf numFmtId="49" fontId="120" fillId="0" borderId="31" xfId="138" applyNumberFormat="1" applyFont="1" applyFill="1" applyBorder="1" applyAlignment="1">
      <alignment wrapText="1"/>
      <protection/>
    </xf>
    <xf numFmtId="0" fontId="119" fillId="0" borderId="31" xfId="138" applyFont="1" applyFill="1" applyBorder="1">
      <alignment/>
      <protection/>
    </xf>
    <xf numFmtId="0" fontId="120" fillId="0" borderId="31" xfId="138" applyFont="1" applyFill="1" applyBorder="1">
      <alignment/>
      <protection/>
    </xf>
    <xf numFmtId="0" fontId="48" fillId="0" borderId="31" xfId="0" applyFont="1" applyFill="1" applyBorder="1" applyAlignment="1">
      <alignment horizontal="center"/>
    </xf>
    <xf numFmtId="0" fontId="48" fillId="0" borderId="31" xfId="0" applyFont="1" applyFill="1" applyBorder="1" applyAlignment="1">
      <alignment horizontal="center" vertical="top" wrapText="1"/>
    </xf>
    <xf numFmtId="0" fontId="49" fillId="0" borderId="31" xfId="0" applyFont="1" applyFill="1" applyBorder="1" applyAlignment="1">
      <alignment horizontal="center" vertical="top" wrapText="1"/>
    </xf>
    <xf numFmtId="0" fontId="48" fillId="0" borderId="31" xfId="0" applyFont="1" applyFill="1" applyBorder="1" applyAlignment="1">
      <alignment horizontal="center" vertical="center"/>
    </xf>
    <xf numFmtId="0" fontId="48" fillId="0" borderId="31" xfId="0" applyFont="1" applyFill="1" applyBorder="1" applyAlignment="1">
      <alignment horizontal="center" vertical="center" wrapText="1"/>
    </xf>
    <xf numFmtId="0" fontId="49" fillId="0" borderId="31" xfId="0" applyFont="1" applyFill="1" applyBorder="1" applyAlignment="1">
      <alignment horizontal="center" vertical="center" wrapText="1"/>
    </xf>
    <xf numFmtId="179" fontId="35" fillId="0" borderId="31" xfId="85" applyNumberFormat="1" applyFont="1" applyFill="1" applyBorder="1" applyAlignment="1" applyProtection="1">
      <alignment horizontal="right" vertical="center" wrapText="1" indent="1"/>
      <protection locked="0"/>
    </xf>
    <xf numFmtId="179" fontId="35" fillId="0" borderId="48" xfId="85" applyNumberFormat="1" applyFont="1" applyFill="1" applyBorder="1" applyAlignment="1" applyProtection="1">
      <alignment horizontal="right" vertical="center" wrapText="1" indent="1"/>
      <protection locked="0"/>
    </xf>
    <xf numFmtId="179" fontId="35" fillId="0" borderId="56" xfId="85" applyNumberFormat="1" applyFont="1" applyFill="1" applyBorder="1" applyAlignment="1" applyProtection="1">
      <alignment horizontal="right" vertical="center" wrapText="1" indent="1"/>
      <protection locked="0"/>
    </xf>
    <xf numFmtId="179" fontId="33" fillId="0" borderId="60" xfId="85" applyNumberFormat="1" applyFont="1" applyFill="1" applyBorder="1" applyAlignment="1" applyProtection="1">
      <alignment horizontal="right" vertical="center" wrapText="1"/>
      <protection/>
    </xf>
    <xf numFmtId="179" fontId="33" fillId="0" borderId="60" xfId="85" applyNumberFormat="1" applyFont="1" applyFill="1" applyBorder="1" applyAlignment="1" applyProtection="1">
      <alignment horizontal="center" vertical="center" wrapText="1"/>
      <protection/>
    </xf>
    <xf numFmtId="183" fontId="33" fillId="0" borderId="45" xfId="156" applyNumberFormat="1" applyFont="1" applyFill="1" applyBorder="1" applyAlignment="1" applyProtection="1">
      <alignment horizontal="right" vertical="center" wrapText="1"/>
      <protection/>
    </xf>
    <xf numFmtId="179" fontId="33" fillId="0" borderId="53" xfId="85" applyNumberFormat="1" applyFont="1" applyFill="1" applyBorder="1" applyAlignment="1" applyProtection="1">
      <alignment horizontal="right" vertical="center" wrapText="1"/>
      <protection/>
    </xf>
    <xf numFmtId="179" fontId="33" fillId="0" borderId="54" xfId="85" applyNumberFormat="1" applyFont="1" applyFill="1" applyBorder="1" applyAlignment="1" applyProtection="1">
      <alignment horizontal="center" vertical="center" wrapText="1"/>
      <protection/>
    </xf>
    <xf numFmtId="179" fontId="33" fillId="0" borderId="58" xfId="85" applyNumberFormat="1" applyFont="1" applyFill="1" applyBorder="1" applyAlignment="1" applyProtection="1">
      <alignment horizontal="center" vertical="center" wrapText="1"/>
      <protection/>
    </xf>
    <xf numFmtId="179" fontId="31" fillId="0" borderId="53" xfId="85" applyNumberFormat="1" applyFont="1" applyFill="1" applyBorder="1" applyAlignment="1" applyProtection="1">
      <alignment horizontal="right" vertical="center" wrapText="1"/>
      <protection/>
    </xf>
    <xf numFmtId="179" fontId="31" fillId="0" borderId="53" xfId="85" applyNumberFormat="1" applyFont="1" applyFill="1" applyBorder="1" applyAlignment="1" applyProtection="1">
      <alignment horizontal="center" vertical="center" wrapText="1"/>
      <protection/>
    </xf>
    <xf numFmtId="183" fontId="31" fillId="0" borderId="54" xfId="156" applyNumberFormat="1" applyFont="1" applyFill="1" applyBorder="1" applyAlignment="1" applyProtection="1">
      <alignment horizontal="right" vertical="center" wrapText="1"/>
      <protection/>
    </xf>
    <xf numFmtId="1" fontId="1" fillId="0" borderId="0" xfId="154" applyNumberFormat="1" applyFill="1">
      <alignment/>
      <protection/>
    </xf>
    <xf numFmtId="0" fontId="1" fillId="0" borderId="0" xfId="154" applyFill="1">
      <alignment/>
      <protection/>
    </xf>
    <xf numFmtId="179" fontId="34" fillId="0" borderId="31" xfId="85" applyNumberFormat="1" applyFont="1" applyFill="1" applyBorder="1" applyAlignment="1">
      <alignment/>
    </xf>
    <xf numFmtId="0" fontId="34" fillId="0" borderId="0" xfId="154" applyFont="1" applyFill="1" applyBorder="1">
      <alignment/>
      <protection/>
    </xf>
    <xf numFmtId="179" fontId="34" fillId="0" borderId="48" xfId="85" applyNumberFormat="1" applyFont="1" applyFill="1" applyBorder="1" applyAlignment="1">
      <alignment/>
    </xf>
    <xf numFmtId="179" fontId="34" fillId="0" borderId="56" xfId="85" applyNumberFormat="1" applyFont="1" applyFill="1" applyBorder="1" applyAlignment="1">
      <alignment/>
    </xf>
    <xf numFmtId="179" fontId="33" fillId="0" borderId="88" xfId="85" applyNumberFormat="1" applyFont="1" applyFill="1" applyBorder="1" applyAlignment="1" applyProtection="1">
      <alignment horizontal="right" vertical="center" wrapText="1"/>
      <protection/>
    </xf>
    <xf numFmtId="179" fontId="33" fillId="0" borderId="88" xfId="85" applyNumberFormat="1" applyFont="1" applyFill="1" applyBorder="1" applyAlignment="1" applyProtection="1">
      <alignment horizontal="center" vertical="center" wrapText="1"/>
      <protection/>
    </xf>
    <xf numFmtId="183" fontId="33" fillId="0" borderId="89" xfId="156" applyNumberFormat="1" applyFont="1" applyFill="1" applyBorder="1" applyAlignment="1" applyProtection="1">
      <alignment horizontal="right" vertical="center" wrapText="1"/>
      <protection/>
    </xf>
    <xf numFmtId="0" fontId="1" fillId="0" borderId="0" xfId="154" applyFill="1" applyBorder="1">
      <alignment/>
      <protection/>
    </xf>
    <xf numFmtId="179" fontId="33" fillId="0" borderId="53" xfId="85" applyNumberFormat="1" applyFont="1" applyFill="1" applyBorder="1" applyAlignment="1" applyProtection="1">
      <alignment horizontal="center" vertical="center" wrapText="1"/>
      <protection/>
    </xf>
    <xf numFmtId="183" fontId="33" fillId="0" borderId="54" xfId="156" applyNumberFormat="1" applyFont="1" applyFill="1" applyBorder="1" applyAlignment="1" applyProtection="1">
      <alignment horizontal="right" vertical="center" wrapText="1"/>
      <protection/>
    </xf>
    <xf numFmtId="179" fontId="31" fillId="0" borderId="57" xfId="85" applyNumberFormat="1" applyFont="1" applyFill="1" applyBorder="1" applyAlignment="1" applyProtection="1">
      <alignment horizontal="right" vertical="center" wrapText="1"/>
      <protection/>
    </xf>
    <xf numFmtId="0" fontId="23" fillId="0" borderId="31" xfId="129" applyFont="1" applyBorder="1" applyAlignment="1" applyProtection="1">
      <alignment wrapText="1"/>
      <protection hidden="1"/>
    </xf>
    <xf numFmtId="0" fontId="75" fillId="0" borderId="0" xfId="129" applyFont="1" applyAlignment="1" applyProtection="1">
      <alignment horizontal="center" wrapText="1"/>
      <protection hidden="1"/>
    </xf>
    <xf numFmtId="0" fontId="20" fillId="0" borderId="0" xfId="129" applyFont="1" applyAlignment="1" applyProtection="1">
      <alignment horizontal="center" vertical="center" wrapText="1"/>
      <protection hidden="1"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1" fillId="0" borderId="75" xfId="154" applyFont="1" applyFill="1" applyBorder="1" applyAlignment="1">
      <alignment horizontal="center" vertical="center" wrapText="1"/>
      <protection/>
    </xf>
    <xf numFmtId="0" fontId="31" fillId="0" borderId="55" xfId="154" applyFont="1" applyFill="1" applyBorder="1" applyAlignment="1">
      <alignment horizontal="center" vertical="center" wrapText="1"/>
      <protection/>
    </xf>
    <xf numFmtId="0" fontId="31" fillId="0" borderId="50" xfId="154" applyFont="1" applyFill="1" applyBorder="1" applyAlignment="1">
      <alignment horizontal="center" vertical="center" wrapText="1"/>
      <protection/>
    </xf>
    <xf numFmtId="0" fontId="31" fillId="0" borderId="75" xfId="154" applyFont="1" applyFill="1" applyBorder="1" applyAlignment="1">
      <alignment horizontal="center" vertical="center"/>
      <protection/>
    </xf>
    <xf numFmtId="0" fontId="31" fillId="0" borderId="55" xfId="154" applyFont="1" applyFill="1" applyBorder="1" applyAlignment="1">
      <alignment horizontal="center" vertical="center"/>
      <protection/>
    </xf>
    <xf numFmtId="0" fontId="31" fillId="0" borderId="50" xfId="154" applyFont="1" applyFill="1" applyBorder="1" applyAlignment="1">
      <alignment horizontal="center" vertical="center"/>
      <protection/>
    </xf>
    <xf numFmtId="1" fontId="35" fillId="0" borderId="48" xfId="156" applyNumberFormat="1" applyFont="1" applyFill="1" applyBorder="1" applyAlignment="1">
      <alignment horizontal="center" vertical="center" wrapText="1"/>
      <protection/>
    </xf>
    <xf numFmtId="1" fontId="35" fillId="0" borderId="69" xfId="156" applyNumberFormat="1" applyFont="1" applyFill="1" applyBorder="1" applyAlignment="1">
      <alignment horizontal="center" vertical="center" wrapText="1"/>
      <protection/>
    </xf>
    <xf numFmtId="1" fontId="35" fillId="0" borderId="87" xfId="156" applyNumberFormat="1" applyFont="1" applyFill="1" applyBorder="1" applyAlignment="1">
      <alignment horizontal="center" vertical="center" wrapText="1"/>
      <protection/>
    </xf>
    <xf numFmtId="1" fontId="35" fillId="0" borderId="42" xfId="156" applyNumberFormat="1" applyFont="1" applyFill="1" applyBorder="1" applyAlignment="1">
      <alignment horizontal="center" vertical="center" wrapText="1"/>
      <protection/>
    </xf>
    <xf numFmtId="183" fontId="34" fillId="0" borderId="74" xfId="156" applyNumberFormat="1" applyFont="1" applyFill="1" applyBorder="1" applyAlignment="1" applyProtection="1">
      <alignment horizontal="center" vertical="center" wrapText="1"/>
      <protection locked="0"/>
    </xf>
    <xf numFmtId="183" fontId="34" fillId="0" borderId="90" xfId="156" applyNumberFormat="1" applyFont="1" applyFill="1" applyBorder="1" applyAlignment="1" applyProtection="1">
      <alignment horizontal="center" vertical="center" wrapText="1"/>
      <protection locked="0"/>
    </xf>
    <xf numFmtId="183" fontId="34" fillId="0" borderId="91" xfId="156" applyNumberFormat="1" applyFont="1" applyFill="1" applyBorder="1" applyAlignment="1" applyProtection="1">
      <alignment horizontal="center" vertical="center" wrapText="1"/>
      <protection locked="0"/>
    </xf>
    <xf numFmtId="1" fontId="34" fillId="0" borderId="45" xfId="156" applyNumberFormat="1" applyFont="1" applyFill="1" applyBorder="1" applyAlignment="1">
      <alignment horizontal="center" vertical="center" wrapText="1"/>
      <protection/>
    </xf>
    <xf numFmtId="1" fontId="34" fillId="0" borderId="68" xfId="156" applyNumberFormat="1" applyFont="1" applyFill="1" applyBorder="1" applyAlignment="1">
      <alignment horizontal="center" vertical="center" wrapText="1"/>
      <protection/>
    </xf>
    <xf numFmtId="1" fontId="34" fillId="0" borderId="92" xfId="156" applyNumberFormat="1" applyFont="1" applyFill="1" applyBorder="1" applyAlignment="1">
      <alignment horizontal="center" vertical="center" wrapText="1"/>
      <protection/>
    </xf>
    <xf numFmtId="183" fontId="34" fillId="0" borderId="45" xfId="156" applyNumberFormat="1" applyFont="1" applyFill="1" applyBorder="1" applyAlignment="1" applyProtection="1">
      <alignment horizontal="center" vertical="center" wrapText="1"/>
      <protection locked="0"/>
    </xf>
    <xf numFmtId="183" fontId="34" fillId="0" borderId="68" xfId="156" applyNumberFormat="1" applyFont="1" applyFill="1" applyBorder="1" applyAlignment="1" applyProtection="1">
      <alignment horizontal="center" vertical="center" wrapText="1"/>
      <protection locked="0"/>
    </xf>
    <xf numFmtId="183" fontId="34" fillId="0" borderId="49" xfId="156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154" applyFont="1" applyAlignment="1">
      <alignment horizontal="center" vertical="center"/>
      <protection/>
    </xf>
    <xf numFmtId="183" fontId="37" fillId="0" borderId="0" xfId="156" applyNumberFormat="1" applyFont="1" applyFill="1" applyAlignment="1">
      <alignment horizontal="center" vertical="center" wrapText="1"/>
      <protection/>
    </xf>
    <xf numFmtId="183" fontId="35" fillId="0" borderId="45" xfId="156" applyNumberFormat="1" applyFont="1" applyFill="1" applyBorder="1" applyAlignment="1">
      <alignment horizontal="center" vertical="center" wrapText="1"/>
      <protection/>
    </xf>
    <xf numFmtId="183" fontId="35" fillId="0" borderId="68" xfId="156" applyNumberFormat="1" applyFont="1" applyFill="1" applyBorder="1" applyAlignment="1">
      <alignment horizontal="center" vertical="center" wrapText="1"/>
      <protection/>
    </xf>
    <xf numFmtId="183" fontId="35" fillId="0" borderId="92" xfId="156" applyNumberFormat="1" applyFont="1" applyFill="1" applyBorder="1" applyAlignment="1">
      <alignment horizontal="center" vertical="center" wrapText="1"/>
      <protection/>
    </xf>
    <xf numFmtId="183" fontId="35" fillId="0" borderId="49" xfId="156" applyNumberFormat="1" applyFont="1" applyFill="1" applyBorder="1" applyAlignment="1">
      <alignment horizontal="center" vertical="center" wrapText="1"/>
      <protection/>
    </xf>
    <xf numFmtId="183" fontId="34" fillId="0" borderId="71" xfId="156" applyNumberFormat="1" applyFont="1" applyFill="1" applyBorder="1" applyAlignment="1" applyProtection="1">
      <alignment horizontal="center" vertical="center" wrapText="1"/>
      <protection locked="0"/>
    </xf>
    <xf numFmtId="183" fontId="34" fillId="0" borderId="69" xfId="156" applyNumberFormat="1" applyFont="1" applyFill="1" applyBorder="1" applyAlignment="1" applyProtection="1">
      <alignment horizontal="center" vertical="center" wrapText="1"/>
      <protection locked="0"/>
    </xf>
    <xf numFmtId="183" fontId="34" fillId="0" borderId="42" xfId="156" applyNumberFormat="1" applyFont="1" applyFill="1" applyBorder="1" applyAlignment="1" applyProtection="1">
      <alignment horizontal="center" vertical="center" wrapText="1"/>
      <protection locked="0"/>
    </xf>
    <xf numFmtId="0" fontId="6" fillId="0" borderId="24" xfId="137" applyFont="1" applyBorder="1">
      <alignment/>
      <protection/>
    </xf>
    <xf numFmtId="0" fontId="111" fillId="0" borderId="25" xfId="137" applyBorder="1">
      <alignment/>
      <protection/>
    </xf>
    <xf numFmtId="0" fontId="111" fillId="0" borderId="26" xfId="137" applyBorder="1">
      <alignment/>
      <protection/>
    </xf>
    <xf numFmtId="0" fontId="111" fillId="0" borderId="30" xfId="137" applyBorder="1">
      <alignment/>
      <protection/>
    </xf>
    <xf numFmtId="0" fontId="111" fillId="0" borderId="24" xfId="137" applyBorder="1" applyAlignment="1">
      <alignment horizontal="center" vertical="center" wrapText="1"/>
      <protection/>
    </xf>
    <xf numFmtId="0" fontId="111" fillId="0" borderId="93" xfId="137" applyBorder="1" applyAlignment="1">
      <alignment horizontal="center"/>
      <protection/>
    </xf>
    <xf numFmtId="0" fontId="111" fillId="0" borderId="24" xfId="137" applyBorder="1">
      <alignment/>
      <protection/>
    </xf>
    <xf numFmtId="0" fontId="6" fillId="0" borderId="22" xfId="137" applyFont="1" applyBorder="1">
      <alignment/>
      <protection/>
    </xf>
    <xf numFmtId="0" fontId="9" fillId="0" borderId="0" xfId="96" applyFont="1" applyAlignment="1" applyProtection="1">
      <alignment horizontal="right"/>
      <protection/>
    </xf>
    <xf numFmtId="0" fontId="7" fillId="0" borderId="0" xfId="137" applyFont="1">
      <alignment/>
      <protection/>
    </xf>
    <xf numFmtId="0" fontId="8" fillId="0" borderId="0" xfId="137" applyFont="1" applyAlignment="1">
      <alignment horizontal="center" wrapText="1"/>
      <protection/>
    </xf>
    <xf numFmtId="0" fontId="8" fillId="0" borderId="0" xfId="137" applyFont="1">
      <alignment/>
      <protection/>
    </xf>
    <xf numFmtId="0" fontId="111" fillId="0" borderId="0" xfId="137" applyFont="1" applyAlignment="1">
      <alignment horizontal="right"/>
      <protection/>
    </xf>
    <xf numFmtId="0" fontId="111" fillId="0" borderId="0" xfId="137">
      <alignment/>
      <protection/>
    </xf>
    <xf numFmtId="0" fontId="5" fillId="0" borderId="24" xfId="137" applyFont="1" applyBorder="1" applyAlignment="1">
      <alignment horizontal="center" vertical="center" textRotation="90"/>
      <protection/>
    </xf>
    <xf numFmtId="0" fontId="111" fillId="0" borderId="93" xfId="137" applyBorder="1" applyAlignment="1">
      <alignment horizontal="center" vertical="center"/>
      <protection/>
    </xf>
    <xf numFmtId="0" fontId="6" fillId="0" borderId="26" xfId="137" applyFont="1" applyBorder="1">
      <alignment/>
      <protection/>
    </xf>
    <xf numFmtId="0" fontId="6" fillId="0" borderId="25" xfId="137" applyFont="1" applyBorder="1">
      <alignment/>
      <protection/>
    </xf>
    <xf numFmtId="0" fontId="111" fillId="0" borderId="31" xfId="137" applyBorder="1">
      <alignment/>
      <protection/>
    </xf>
    <xf numFmtId="0" fontId="42" fillId="0" borderId="0" xfId="152" applyFont="1" applyBorder="1" applyAlignment="1" applyProtection="1">
      <alignment horizontal="right"/>
      <protection hidden="1"/>
    </xf>
    <xf numFmtId="0" fontId="41" fillId="0" borderId="59" xfId="152" applyFont="1" applyBorder="1" applyAlignment="1" applyProtection="1">
      <alignment horizontal="center" vertical="center"/>
      <protection hidden="1"/>
    </xf>
    <xf numFmtId="3" fontId="41" fillId="0" borderId="0" xfId="152" applyNumberFormat="1" applyFont="1" applyFill="1" applyBorder="1" applyAlignment="1" applyProtection="1">
      <alignment horizontal="center" vertical="center"/>
      <protection hidden="1"/>
    </xf>
    <xf numFmtId="4" fontId="47" fillId="0" borderId="31" xfId="155" applyNumberFormat="1" applyFont="1" applyBorder="1" applyAlignment="1" applyProtection="1">
      <alignment horizontal="center"/>
      <protection hidden="1"/>
    </xf>
    <xf numFmtId="4" fontId="46" fillId="0" borderId="31" xfId="155" applyNumberFormat="1" applyFont="1" applyBorder="1" applyAlignment="1" applyProtection="1">
      <alignment horizontal="center"/>
      <protection hidden="1"/>
    </xf>
    <xf numFmtId="0" fontId="46" fillId="0" borderId="31" xfId="155" applyFont="1" applyBorder="1" applyAlignment="1" applyProtection="1">
      <alignment horizontal="center" vertical="center" wrapText="1"/>
      <protection hidden="1"/>
    </xf>
    <xf numFmtId="0" fontId="77" fillId="0" borderId="0" xfId="155" applyFont="1" applyAlignment="1" applyProtection="1">
      <alignment horizontal="center"/>
      <protection hidden="1"/>
    </xf>
    <xf numFmtId="0" fontId="45" fillId="0" borderId="31" xfId="155" applyFont="1" applyBorder="1" applyAlignment="1" applyProtection="1">
      <alignment horizontal="center" textRotation="90"/>
      <protection hidden="1"/>
    </xf>
    <xf numFmtId="0" fontId="1" fillId="0" borderId="31" xfId="134" applyBorder="1" applyAlignment="1">
      <alignment horizontal="center"/>
      <protection/>
    </xf>
    <xf numFmtId="0" fontId="46" fillId="0" borderId="31" xfId="155" applyFont="1" applyBorder="1" applyAlignment="1" applyProtection="1">
      <alignment horizontal="center" vertical="center"/>
      <protection hidden="1"/>
    </xf>
    <xf numFmtId="0" fontId="1" fillId="0" borderId="31" xfId="134" applyBorder="1" applyAlignment="1">
      <alignment/>
      <protection/>
    </xf>
    <xf numFmtId="0" fontId="124" fillId="0" borderId="0" xfId="124" applyFont="1" applyAlignment="1">
      <alignment horizontal="center"/>
      <protection/>
    </xf>
    <xf numFmtId="0" fontId="121" fillId="0" borderId="0" xfId="124" applyFont="1" applyAlignment="1">
      <alignment horizontal="center"/>
      <protection/>
    </xf>
    <xf numFmtId="0" fontId="6" fillId="0" borderId="19" xfId="137" applyFont="1" applyBorder="1" applyAlignment="1">
      <alignment horizontal="center" wrapText="1"/>
      <protection/>
    </xf>
    <xf numFmtId="0" fontId="6" fillId="0" borderId="19" xfId="137" applyFont="1" applyBorder="1">
      <alignment/>
      <protection/>
    </xf>
    <xf numFmtId="0" fontId="111" fillId="0" borderId="19" xfId="137" applyBorder="1">
      <alignment/>
      <protection/>
    </xf>
    <xf numFmtId="0" fontId="5" fillId="0" borderId="22" xfId="137" applyFont="1" applyBorder="1" applyAlignment="1">
      <alignment horizontal="center" vertical="center" textRotation="90"/>
      <protection/>
    </xf>
    <xf numFmtId="0" fontId="111" fillId="0" borderId="22" xfId="137" applyBorder="1">
      <alignment/>
      <protection/>
    </xf>
    <xf numFmtId="0" fontId="111" fillId="0" borderId="23" xfId="137" applyBorder="1" applyAlignment="1">
      <alignment horizontal="center" vertical="center"/>
      <protection/>
    </xf>
    <xf numFmtId="0" fontId="111" fillId="0" borderId="22" xfId="137" applyBorder="1" applyAlignment="1">
      <alignment horizontal="center" vertical="center" wrapText="1"/>
      <protection/>
    </xf>
    <xf numFmtId="0" fontId="111" fillId="0" borderId="23" xfId="137" applyBorder="1" applyAlignment="1">
      <alignment horizontal="center"/>
      <protection/>
    </xf>
    <xf numFmtId="0" fontId="6" fillId="0" borderId="24" xfId="137" applyFont="1" applyFill="1" applyBorder="1">
      <alignment/>
      <protection/>
    </xf>
    <xf numFmtId="0" fontId="6" fillId="0" borderId="25" xfId="137" applyFont="1" applyFill="1" applyBorder="1">
      <alignment/>
      <protection/>
    </xf>
    <xf numFmtId="0" fontId="6" fillId="0" borderId="26" xfId="137" applyFont="1" applyFill="1" applyBorder="1">
      <alignment/>
      <protection/>
    </xf>
    <xf numFmtId="0" fontId="111" fillId="0" borderId="25" xfId="137" applyFill="1" applyBorder="1">
      <alignment/>
      <protection/>
    </xf>
    <xf numFmtId="0" fontId="111" fillId="0" borderId="26" xfId="137" applyFill="1" applyBorder="1">
      <alignment/>
      <protection/>
    </xf>
    <xf numFmtId="0" fontId="119" fillId="0" borderId="31" xfId="138" applyFont="1" applyBorder="1" applyAlignment="1">
      <alignment horizontal="center"/>
      <protection/>
    </xf>
    <xf numFmtId="0" fontId="120" fillId="0" borderId="31" xfId="138" applyFont="1" applyBorder="1" applyAlignment="1">
      <alignment horizontal="center"/>
      <protection/>
    </xf>
    <xf numFmtId="3" fontId="51" fillId="0" borderId="0" xfId="153" applyNumberFormat="1" applyFont="1" applyBorder="1" applyAlignment="1" applyProtection="1">
      <alignment horizontal="center" vertical="center" wrapText="1"/>
      <protection hidden="1"/>
    </xf>
    <xf numFmtId="3" fontId="52" fillId="0" borderId="0" xfId="153" applyNumberFormat="1" applyFont="1" applyBorder="1" applyAlignment="1" applyProtection="1">
      <alignment horizontal="center" vertical="center" wrapText="1"/>
      <protection hidden="1"/>
    </xf>
    <xf numFmtId="0" fontId="120" fillId="0" borderId="79" xfId="138" applyFont="1" applyBorder="1" applyAlignment="1">
      <alignment horizontal="right"/>
      <protection/>
    </xf>
    <xf numFmtId="0" fontId="119" fillId="0" borderId="31" xfId="138" applyFont="1" applyBorder="1" applyAlignment="1">
      <alignment horizontal="center" vertical="center" wrapText="1"/>
      <protection/>
    </xf>
    <xf numFmtId="0" fontId="120" fillId="0" borderId="48" xfId="138" applyFont="1" applyBorder="1" applyAlignment="1">
      <alignment horizontal="center"/>
      <protection/>
    </xf>
    <xf numFmtId="0" fontId="120" fillId="0" borderId="69" xfId="138" applyFont="1" applyBorder="1" applyAlignment="1">
      <alignment horizontal="center"/>
      <protection/>
    </xf>
    <xf numFmtId="0" fontId="120" fillId="0" borderId="87" xfId="138" applyFont="1" applyBorder="1" applyAlignment="1">
      <alignment horizontal="center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9" xfId="0" applyBorder="1" applyAlignment="1">
      <alignment horizontal="right"/>
    </xf>
    <xf numFmtId="179" fontId="1" fillId="0" borderId="94" xfId="79" applyNumberFormat="1" applyFont="1" applyBorder="1" applyAlignment="1" applyProtection="1">
      <alignment horizontal="center"/>
      <protection hidden="1"/>
    </xf>
    <xf numFmtId="0" fontId="20" fillId="0" borderId="62" xfId="151" applyFont="1" applyBorder="1" applyAlignment="1" applyProtection="1">
      <alignment horizontal="left"/>
      <protection hidden="1"/>
    </xf>
    <xf numFmtId="0" fontId="20" fillId="0" borderId="59" xfId="151" applyFont="1" applyBorder="1" applyAlignment="1" applyProtection="1">
      <alignment horizontal="left"/>
      <protection hidden="1"/>
    </xf>
    <xf numFmtId="0" fontId="20" fillId="0" borderId="41" xfId="151" applyFont="1" applyBorder="1" applyAlignment="1" applyProtection="1">
      <alignment horizontal="left"/>
      <protection hidden="1"/>
    </xf>
    <xf numFmtId="179" fontId="1" fillId="0" borderId="62" xfId="79" applyNumberFormat="1" applyFont="1" applyBorder="1" applyAlignment="1" applyProtection="1">
      <alignment horizontal="center"/>
      <protection hidden="1"/>
    </xf>
    <xf numFmtId="179" fontId="1" fillId="0" borderId="59" xfId="79" applyNumberFormat="1" applyFont="1" applyBorder="1" applyAlignment="1" applyProtection="1">
      <alignment horizontal="center"/>
      <protection hidden="1"/>
    </xf>
    <xf numFmtId="179" fontId="1" fillId="0" borderId="41" xfId="79" applyNumberFormat="1" applyFont="1" applyBorder="1" applyAlignment="1" applyProtection="1">
      <alignment horizontal="center"/>
      <protection hidden="1"/>
    </xf>
    <xf numFmtId="179" fontId="1" fillId="0" borderId="85" xfId="79" applyNumberFormat="1" applyFont="1" applyBorder="1" applyAlignment="1" applyProtection="1">
      <alignment horizontal="center"/>
      <protection hidden="1"/>
    </xf>
    <xf numFmtId="179" fontId="1" fillId="0" borderId="46" xfId="79" applyNumberFormat="1" applyFont="1" applyBorder="1" applyAlignment="1" applyProtection="1">
      <alignment horizontal="center"/>
      <protection hidden="1"/>
    </xf>
    <xf numFmtId="0" fontId="35" fillId="0" borderId="0" xfId="151" applyFont="1" applyAlignment="1" applyProtection="1">
      <alignment horizontal="center" vertical="center" wrapText="1"/>
      <protection hidden="1"/>
    </xf>
    <xf numFmtId="0" fontId="1" fillId="0" borderId="62" xfId="151" applyBorder="1" applyAlignment="1" applyProtection="1">
      <alignment horizontal="center"/>
      <protection hidden="1"/>
    </xf>
    <xf numFmtId="0" fontId="1" fillId="0" borderId="59" xfId="151" applyBorder="1" applyAlignment="1" applyProtection="1">
      <alignment horizontal="center"/>
      <protection hidden="1"/>
    </xf>
    <xf numFmtId="0" fontId="1" fillId="0" borderId="41" xfId="151" applyBorder="1" applyAlignment="1" applyProtection="1">
      <alignment horizontal="center"/>
      <protection hidden="1"/>
    </xf>
    <xf numFmtId="0" fontId="1" fillId="0" borderId="85" xfId="151" applyBorder="1" applyAlignment="1" applyProtection="1">
      <alignment horizontal="center"/>
      <protection hidden="1"/>
    </xf>
    <xf numFmtId="0" fontId="1" fillId="0" borderId="94" xfId="151" applyBorder="1" applyAlignment="1" applyProtection="1">
      <alignment horizontal="center"/>
      <protection hidden="1"/>
    </xf>
    <xf numFmtId="0" fontId="1" fillId="0" borderId="46" xfId="151" applyBorder="1" applyAlignment="1" applyProtection="1">
      <alignment horizontal="center"/>
      <protection hidden="1"/>
    </xf>
    <xf numFmtId="49" fontId="80" fillId="51" borderId="85" xfId="0" applyNumberFormat="1" applyFont="1" applyFill="1" applyBorder="1" applyAlignment="1">
      <alignment horizontal="center" vertical="center"/>
    </xf>
    <xf numFmtId="49" fontId="80" fillId="51" borderId="52" xfId="0" applyNumberFormat="1" applyFont="1" applyFill="1" applyBorder="1" applyAlignment="1">
      <alignment horizontal="center" vertical="center"/>
    </xf>
    <xf numFmtId="49" fontId="80" fillId="51" borderId="85" xfId="0" applyNumberFormat="1" applyFont="1" applyFill="1" applyBorder="1" applyAlignment="1">
      <alignment horizontal="left" vertical="center"/>
    </xf>
    <xf numFmtId="49" fontId="80" fillId="51" borderId="94" xfId="0" applyNumberFormat="1" applyFont="1" applyFill="1" applyBorder="1" applyAlignment="1">
      <alignment horizontal="left" vertical="center"/>
    </xf>
    <xf numFmtId="49" fontId="1" fillId="51" borderId="95" xfId="129" applyNumberFormat="1" applyFill="1" applyBorder="1" applyAlignment="1">
      <alignment horizontal="center" vertical="center" wrapText="1"/>
      <protection/>
    </xf>
    <xf numFmtId="49" fontId="1" fillId="51" borderId="96" xfId="129" applyNumberFormat="1" applyFill="1" applyBorder="1" applyAlignment="1">
      <alignment horizontal="center" vertical="center" wrapText="1"/>
      <protection/>
    </xf>
    <xf numFmtId="0" fontId="0" fillId="51" borderId="89" xfId="0" applyFill="1" applyBorder="1" applyAlignment="1">
      <alignment horizontal="center" vertical="center" wrapText="1"/>
    </xf>
    <xf numFmtId="0" fontId="0" fillId="51" borderId="38" xfId="0" applyFill="1" applyBorder="1" applyAlignment="1">
      <alignment horizontal="center" vertical="center" wrapText="1"/>
    </xf>
    <xf numFmtId="0" fontId="0" fillId="51" borderId="95" xfId="0" applyFill="1" applyBorder="1" applyAlignment="1">
      <alignment horizontal="center" vertical="center" wrapText="1"/>
    </xf>
    <xf numFmtId="0" fontId="0" fillId="51" borderId="96" xfId="0" applyFill="1" applyBorder="1" applyAlignment="1">
      <alignment horizontal="center" vertical="center" wrapText="1"/>
    </xf>
    <xf numFmtId="3" fontId="0" fillId="51" borderId="88" xfId="0" applyNumberFormat="1" applyFill="1" applyBorder="1" applyAlignment="1">
      <alignment horizontal="center" vertical="center" wrapText="1"/>
    </xf>
    <xf numFmtId="3" fontId="0" fillId="51" borderId="97" xfId="0" applyNumberFormat="1" applyFill="1" applyBorder="1" applyAlignment="1">
      <alignment horizontal="center" vertical="center" wrapText="1"/>
    </xf>
    <xf numFmtId="3" fontId="0" fillId="51" borderId="95" xfId="0" applyNumberFormat="1" applyFill="1" applyBorder="1" applyAlignment="1">
      <alignment horizontal="center" vertical="center" wrapText="1"/>
    </xf>
    <xf numFmtId="3" fontId="0" fillId="51" borderId="96" xfId="0" applyNumberFormat="1" applyFill="1" applyBorder="1" applyAlignment="1">
      <alignment horizontal="center" vertical="center" wrapText="1"/>
    </xf>
    <xf numFmtId="49" fontId="80" fillId="51" borderId="85" xfId="129" applyNumberFormat="1" applyFont="1" applyFill="1" applyBorder="1" applyAlignment="1">
      <alignment horizontal="left" vertical="center"/>
      <protection/>
    </xf>
    <xf numFmtId="49" fontId="80" fillId="51" borderId="94" xfId="129" applyNumberFormat="1" applyFont="1" applyFill="1" applyBorder="1" applyAlignment="1">
      <alignment horizontal="left" vertical="center"/>
      <protection/>
    </xf>
    <xf numFmtId="0" fontId="1" fillId="51" borderId="89" xfId="129" applyFill="1" applyBorder="1" applyAlignment="1">
      <alignment horizontal="center" vertical="center" wrapText="1"/>
      <protection/>
    </xf>
    <xf numFmtId="0" fontId="1" fillId="51" borderId="38" xfId="129" applyFill="1" applyBorder="1" applyAlignment="1">
      <alignment horizontal="center" vertical="center" wrapText="1"/>
      <protection/>
    </xf>
    <xf numFmtId="0" fontId="1" fillId="51" borderId="95" xfId="129" applyFill="1" applyBorder="1" applyAlignment="1">
      <alignment horizontal="center" vertical="center" wrapText="1"/>
      <protection/>
    </xf>
    <xf numFmtId="0" fontId="1" fillId="51" borderId="96" xfId="129" applyFill="1" applyBorder="1" applyAlignment="1">
      <alignment horizontal="center" vertical="center" wrapText="1"/>
      <protection/>
    </xf>
    <xf numFmtId="3" fontId="1" fillId="51" borderId="88" xfId="129" applyNumberFormat="1" applyFill="1" applyBorder="1" applyAlignment="1">
      <alignment horizontal="center" vertical="center" wrapText="1"/>
      <protection/>
    </xf>
    <xf numFmtId="3" fontId="1" fillId="51" borderId="97" xfId="129" applyNumberFormat="1" applyFill="1" applyBorder="1" applyAlignment="1">
      <alignment horizontal="center" vertical="center" wrapText="1"/>
      <protection/>
    </xf>
    <xf numFmtId="3" fontId="1" fillId="51" borderId="95" xfId="129" applyNumberFormat="1" applyFill="1" applyBorder="1" applyAlignment="1">
      <alignment horizontal="center" vertical="center" wrapText="1"/>
      <protection/>
    </xf>
    <xf numFmtId="3" fontId="1" fillId="51" borderId="96" xfId="129" applyNumberFormat="1" applyFill="1" applyBorder="1" applyAlignment="1">
      <alignment horizontal="center" vertical="center" wrapText="1"/>
      <protection/>
    </xf>
    <xf numFmtId="49" fontId="52" fillId="0" borderId="0" xfId="129" applyNumberFormat="1" applyFont="1" applyAlignment="1">
      <alignment horizontal="center" vertical="center"/>
      <protection/>
    </xf>
    <xf numFmtId="49" fontId="51" fillId="0" borderId="0" xfId="129" applyNumberFormat="1" applyFont="1" applyAlignment="1">
      <alignment horizontal="center" vertical="center"/>
      <protection/>
    </xf>
    <xf numFmtId="0" fontId="79" fillId="0" borderId="31" xfId="129" applyFont="1" applyBorder="1" applyAlignment="1">
      <alignment horizontal="center" vertical="center"/>
      <protection/>
    </xf>
    <xf numFmtId="0" fontId="79" fillId="0" borderId="31" xfId="129" applyFont="1" applyBorder="1" applyAlignment="1">
      <alignment horizontal="center" vertical="center" wrapText="1"/>
      <protection/>
    </xf>
    <xf numFmtId="0" fontId="1" fillId="51" borderId="98" xfId="129" applyFill="1" applyBorder="1" applyAlignment="1">
      <alignment horizontal="center" vertical="center" wrapText="1"/>
      <protection/>
    </xf>
    <xf numFmtId="3" fontId="1" fillId="51" borderId="26" xfId="129" applyNumberFormat="1" applyFill="1" applyBorder="1" applyAlignment="1">
      <alignment horizontal="center" vertical="center" wrapText="1"/>
      <protection/>
    </xf>
    <xf numFmtId="3" fontId="1" fillId="51" borderId="98" xfId="129" applyNumberFormat="1" applyFill="1" applyBorder="1" applyAlignment="1">
      <alignment horizontal="center" vertical="center" wrapText="1"/>
      <protection/>
    </xf>
    <xf numFmtId="0" fontId="79" fillId="57" borderId="62" xfId="129" applyFont="1" applyFill="1" applyBorder="1" applyAlignment="1">
      <alignment horizontal="center" vertical="center"/>
      <protection/>
    </xf>
    <xf numFmtId="0" fontId="123" fillId="57" borderId="75" xfId="0" applyFont="1" applyFill="1" applyBorder="1" applyAlignment="1">
      <alignment horizontal="center" vertical="center"/>
    </xf>
    <xf numFmtId="49" fontId="1" fillId="57" borderId="59" xfId="129" applyNumberFormat="1" applyFill="1" applyBorder="1" applyAlignment="1">
      <alignment horizontal="center" vertical="center"/>
      <protection/>
    </xf>
    <xf numFmtId="0" fontId="0" fillId="57" borderId="41" xfId="0" applyFill="1" applyBorder="1" applyAlignment="1">
      <alignment horizontal="center" vertical="center"/>
    </xf>
    <xf numFmtId="0" fontId="0" fillId="57" borderId="55" xfId="0" applyFill="1" applyBorder="1" applyAlignment="1">
      <alignment horizontal="center" vertical="center"/>
    </xf>
    <xf numFmtId="0" fontId="0" fillId="57" borderId="50" xfId="0" applyFill="1" applyBorder="1" applyAlignment="1">
      <alignment horizontal="center" vertical="center"/>
    </xf>
    <xf numFmtId="49" fontId="2" fillId="0" borderId="30" xfId="129" applyNumberFormat="1" applyFont="1" applyBorder="1" applyAlignment="1">
      <alignment horizontal="left" vertical="center"/>
      <protection/>
    </xf>
    <xf numFmtId="49" fontId="2" fillId="0" borderId="31" xfId="129" applyNumberFormat="1" applyFont="1" applyBorder="1" applyAlignment="1">
      <alignment horizontal="left" vertical="center"/>
      <protection/>
    </xf>
    <xf numFmtId="49" fontId="2" fillId="0" borderId="31" xfId="0" applyNumberFormat="1" applyFont="1" applyBorder="1" applyAlignment="1">
      <alignment horizontal="left" vertical="center"/>
    </xf>
    <xf numFmtId="49" fontId="80" fillId="57" borderId="31" xfId="0" applyNumberFormat="1" applyFont="1" applyFill="1" applyBorder="1" applyAlignment="1">
      <alignment horizontal="center" vertical="center"/>
    </xf>
  </cellXfs>
  <cellStyles count="160">
    <cellStyle name="Normal" xfId="0"/>
    <cellStyle name="20% - 1. jelölőszín" xfId="15"/>
    <cellStyle name="20% - 1. jelölőszín 2" xfId="16"/>
    <cellStyle name="20% - 1. jelölőszín 3" xfId="17"/>
    <cellStyle name="20% - 2. jelölőszín" xfId="18"/>
    <cellStyle name="20% - 2. jelölőszín 2" xfId="19"/>
    <cellStyle name="20% - 2. jelölőszín 3" xfId="20"/>
    <cellStyle name="20% - 3. jelölőszín" xfId="21"/>
    <cellStyle name="20% - 3. jelölőszín 2" xfId="22"/>
    <cellStyle name="20% - 3. jelölőszín 3" xfId="23"/>
    <cellStyle name="20% - 4. jelölőszín" xfId="24"/>
    <cellStyle name="20% - 4. jelölőszín 2" xfId="25"/>
    <cellStyle name="20% - 4. jelölőszín 3" xfId="26"/>
    <cellStyle name="20% - 5. jelölőszín" xfId="27"/>
    <cellStyle name="20% - 5. jelölőszín 2" xfId="28"/>
    <cellStyle name="20% - 5. jelölőszín 3" xfId="29"/>
    <cellStyle name="20% - 6. jelölőszín" xfId="30"/>
    <cellStyle name="20% - 6. jelölőszín 2" xfId="31"/>
    <cellStyle name="20% - 6. jelölőszín 3" xfId="32"/>
    <cellStyle name="40% - 1. jelölőszín" xfId="33"/>
    <cellStyle name="40% - 1. jelölőszín 2" xfId="34"/>
    <cellStyle name="40% - 1. jelölőszín 3" xfId="35"/>
    <cellStyle name="40% - 2. jelölőszín" xfId="36"/>
    <cellStyle name="40% - 2. jelölőszín 2" xfId="37"/>
    <cellStyle name="40% - 2. jelölőszín 3" xfId="38"/>
    <cellStyle name="40% - 3. jelölőszín" xfId="39"/>
    <cellStyle name="40% - 3. jelölőszín 2" xfId="40"/>
    <cellStyle name="40% - 3. jelölőszín 3" xfId="41"/>
    <cellStyle name="40% - 4. jelölőszín" xfId="42"/>
    <cellStyle name="40% - 4. jelölőszín 2" xfId="43"/>
    <cellStyle name="40% - 4. jelölőszín 3" xfId="44"/>
    <cellStyle name="40% - 5. jelölőszín" xfId="45"/>
    <cellStyle name="40% - 5. jelölőszín 2" xfId="46"/>
    <cellStyle name="40% - 5. jelölőszín 3" xfId="47"/>
    <cellStyle name="40% - 6. jelölőszín" xfId="48"/>
    <cellStyle name="40% - 6. jelölőszín 2" xfId="49"/>
    <cellStyle name="40% - 6. jelölőszín 3" xfId="50"/>
    <cellStyle name="60% - 1. jelölőszín" xfId="51"/>
    <cellStyle name="60% - 1. jelölőszín 2" xfId="52"/>
    <cellStyle name="60% - 2. jelölőszín" xfId="53"/>
    <cellStyle name="60% - 2. jelölőszín 2" xfId="54"/>
    <cellStyle name="60% - 3. jelölőszín" xfId="55"/>
    <cellStyle name="60% - 3. jelölőszín 2" xfId="56"/>
    <cellStyle name="60% - 4. jelölőszín" xfId="57"/>
    <cellStyle name="60% - 4. jelölőszín 2" xfId="58"/>
    <cellStyle name="60% - 5. jelölőszín" xfId="59"/>
    <cellStyle name="60% - 5. jelölőszín 2" xfId="60"/>
    <cellStyle name="60% - 6. jelölőszín" xfId="61"/>
    <cellStyle name="60% - 6. jelölőszín 2" xfId="62"/>
    <cellStyle name="Bevitel" xfId="63"/>
    <cellStyle name="Bevitel 2" xfId="64"/>
    <cellStyle name="Cím" xfId="65"/>
    <cellStyle name="Cím 2" xfId="66"/>
    <cellStyle name="Címsor 1" xfId="67"/>
    <cellStyle name="Címsor 1 2" xfId="68"/>
    <cellStyle name="Címsor 2" xfId="69"/>
    <cellStyle name="Címsor 2 2" xfId="70"/>
    <cellStyle name="Címsor 3" xfId="71"/>
    <cellStyle name="Címsor 3 2" xfId="72"/>
    <cellStyle name="Címsor 4" xfId="73"/>
    <cellStyle name="Címsor 4 2" xfId="74"/>
    <cellStyle name="Comma0" xfId="75"/>
    <cellStyle name="Comma0 2" xfId="76"/>
    <cellStyle name="Ellenőrzőcella" xfId="77"/>
    <cellStyle name="Ellenőrzőcella 2" xfId="78"/>
    <cellStyle name="Comma" xfId="79"/>
    <cellStyle name="Comma [0]" xfId="80"/>
    <cellStyle name="Ezres 2" xfId="81"/>
    <cellStyle name="Ezres 2 2" xfId="82"/>
    <cellStyle name="Ezres 2 3" xfId="83"/>
    <cellStyle name="Ezres 3" xfId="84"/>
    <cellStyle name="Ezres 4" xfId="85"/>
    <cellStyle name="Ezres 4 2" xfId="86"/>
    <cellStyle name="Ezres 5" xfId="87"/>
    <cellStyle name="Ezres 5 2" xfId="88"/>
    <cellStyle name="Ezres 6" xfId="89"/>
    <cellStyle name="Ezres 7" xfId="90"/>
    <cellStyle name="Ezres 8" xfId="91"/>
    <cellStyle name="Ezres 9" xfId="92"/>
    <cellStyle name="Figyelmeztetés" xfId="93"/>
    <cellStyle name="Figyelmeztetés 2" xfId="94"/>
    <cellStyle name="Hyperlink" xfId="95"/>
    <cellStyle name="Hivatkozás 2" xfId="96"/>
    <cellStyle name="Hivatkozás 3" xfId="97"/>
    <cellStyle name="Hivatkozott cella" xfId="98"/>
    <cellStyle name="Hivatkozott cella 2" xfId="99"/>
    <cellStyle name="Jegyzet" xfId="100"/>
    <cellStyle name="Jegyzet 2" xfId="101"/>
    <cellStyle name="Jelölőszín (1) 2" xfId="102"/>
    <cellStyle name="Jelölőszín (2) 2" xfId="103"/>
    <cellStyle name="Jelölőszín (3) 2" xfId="104"/>
    <cellStyle name="Jelölőszín (4) 2" xfId="105"/>
    <cellStyle name="Jelölőszín (5) 2" xfId="106"/>
    <cellStyle name="Jelölőszín (6) 2" xfId="107"/>
    <cellStyle name="Jelölőszín 1" xfId="108"/>
    <cellStyle name="Jelölőszín 2" xfId="109"/>
    <cellStyle name="Jelölőszín 3" xfId="110"/>
    <cellStyle name="Jelölőszín 4" xfId="111"/>
    <cellStyle name="Jelölőszín 5" xfId="112"/>
    <cellStyle name="Jelölőszín 6" xfId="113"/>
    <cellStyle name="Jó" xfId="114"/>
    <cellStyle name="Jó 2" xfId="115"/>
    <cellStyle name="Kimenet" xfId="116"/>
    <cellStyle name="Kimenet 2" xfId="117"/>
    <cellStyle name="Followed Hyperlink" xfId="118"/>
    <cellStyle name="Látott hivatkozás 2" xfId="119"/>
    <cellStyle name="Magyarázó szöveg" xfId="120"/>
    <cellStyle name="Magyarázó szöveg 2" xfId="121"/>
    <cellStyle name="Normál 10" xfId="122"/>
    <cellStyle name="Normál 11" xfId="123"/>
    <cellStyle name="Normál 12" xfId="124"/>
    <cellStyle name="Normál 13" xfId="125"/>
    <cellStyle name="Normál 14" xfId="126"/>
    <cellStyle name="Normál 15" xfId="127"/>
    <cellStyle name="Normál 16" xfId="128"/>
    <cellStyle name="Normál 2" xfId="129"/>
    <cellStyle name="Normál 2 2" xfId="130"/>
    <cellStyle name="Normál 2 3" xfId="131"/>
    <cellStyle name="Normál 2 3 2" xfId="132"/>
    <cellStyle name="Normál 2 4" xfId="133"/>
    <cellStyle name="Normál 2 5" xfId="134"/>
    <cellStyle name="Normál 2 6" xfId="135"/>
    <cellStyle name="Normál 2_25.m kiemelt üzemelés" xfId="136"/>
    <cellStyle name="Normál 3" xfId="137"/>
    <cellStyle name="Normál 3 2" xfId="138"/>
    <cellStyle name="Normál 3 2 2" xfId="139"/>
    <cellStyle name="Normál 3 3" xfId="140"/>
    <cellStyle name="Normál 4" xfId="141"/>
    <cellStyle name="Normál 4 2" xfId="142"/>
    <cellStyle name="Normál 5" xfId="143"/>
    <cellStyle name="Normál 5 2" xfId="144"/>
    <cellStyle name="Normál 5 2 2" xfId="145"/>
    <cellStyle name="Normál 6" xfId="146"/>
    <cellStyle name="Normál 7" xfId="147"/>
    <cellStyle name="Normál 7 2" xfId="148"/>
    <cellStyle name="Normál 8" xfId="149"/>
    <cellStyle name="Normál 9" xfId="150"/>
    <cellStyle name="Normál_3 éves gördülő tervezés" xfId="151"/>
    <cellStyle name="Normál_Ei.-felhasználási terv 2014" xfId="152"/>
    <cellStyle name="Normál_III.MÓD_beruh" xfId="153"/>
    <cellStyle name="Normál_Ktgvetési mérleg" xfId="154"/>
    <cellStyle name="Normál_Létszám" xfId="155"/>
    <cellStyle name="Normál_működési" xfId="156"/>
    <cellStyle name="Összesen" xfId="157"/>
    <cellStyle name="Összesen 2" xfId="158"/>
    <cellStyle name="Currency" xfId="159"/>
    <cellStyle name="Currency [0]" xfId="160"/>
    <cellStyle name="Pénznem 2" xfId="161"/>
    <cellStyle name="Pénznem 3" xfId="162"/>
    <cellStyle name="Rossz" xfId="163"/>
    <cellStyle name="Rossz 2" xfId="164"/>
    <cellStyle name="Semleges" xfId="165"/>
    <cellStyle name="Semleges 2" xfId="166"/>
    <cellStyle name="Számítás" xfId="167"/>
    <cellStyle name="Számítás 2" xfId="168"/>
    <cellStyle name="Percent" xfId="169"/>
    <cellStyle name="Százalék 2" xfId="170"/>
    <cellStyle name="Százalék 2 2" xfId="171"/>
    <cellStyle name="Százalék 2_25.m kiemelt üzemelés" xfId="172"/>
    <cellStyle name="Százalék 3" xfId="1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KTVCSOP1\00HITEL\00_1MOD\VEGLEG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000\02_24\INT2000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TVCSOP1\00HITEL\00_1MOD\VEGLEG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TVCSOP1\00HITEL\00_1MOD\VEGLE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KTVCSOP1\99HITEL\INT992Z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puirvh\Asztal\K&#246;lts&#233;gvet&#233;s%202004\2003kv\munka0122\03KTVPM\03KTVIN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TVCSOP1\00HITEL\00_1MOD\VEGLEG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v.00induló"/>
      <sheetName val="összesen"/>
      <sheetName val="ágazatos összesen"/>
      <sheetName val="kritérium98"/>
      <sheetName val="Intézm.bevét"/>
      <sheetName val="Intézm.kiadás"/>
      <sheetName val="PMH.bevétel "/>
      <sheetName val="PMH.kiadás "/>
      <sheetName val="Ö. mérleg  "/>
      <sheetName val="címrend 00 költségvetéshez"/>
      <sheetName val="dologi előirányzat"/>
      <sheetName val="Beruházás 2000 "/>
      <sheetName val="Bizottsági igények"/>
    </sheetNames>
    <sheetDataSet>
      <sheetData sheetId="0">
        <row r="1">
          <cell r="J1" t="str">
            <v> </v>
          </cell>
          <cell r="K1" t="str">
            <v> </v>
          </cell>
          <cell r="M1" t="str">
            <v> </v>
          </cell>
          <cell r="N1" t="str">
            <v> </v>
          </cell>
          <cell r="T1" t="str">
            <v>PÉNZESZK.</v>
          </cell>
          <cell r="U1" t="str">
            <v>ÁTADÁSA</v>
          </cell>
          <cell r="V1" t="str">
            <v> </v>
          </cell>
        </row>
        <row r="2">
          <cell r="A2" t="str">
            <v>SOR</v>
          </cell>
          <cell r="D2" t="str">
            <v>Megnevezés</v>
          </cell>
          <cell r="E2" t="str">
            <v>Alaptev.</v>
          </cell>
          <cell r="F2" t="str">
            <v>Vállalkozási</v>
          </cell>
          <cell r="G2" t="str">
            <v>Egyéb</v>
          </cell>
          <cell r="H2" t="str">
            <v>Felhalm.</v>
          </cell>
          <cell r="I2" t="str">
            <v>Intézm.</v>
          </cell>
          <cell r="J2" t="str">
            <v>Működési</v>
          </cell>
          <cell r="K2" t="str">
            <v>TB.alapok</v>
          </cell>
          <cell r="L2" t="str">
            <v>Előző évi</v>
          </cell>
          <cell r="M2" t="str">
            <v>Felhalm.</v>
          </cell>
          <cell r="N2" t="str">
            <v>E.évi</v>
          </cell>
          <cell r="O2" t="str">
            <v>E.évi váll.</v>
          </cell>
          <cell r="P2" t="str">
            <v>BEVÉTEL</v>
          </cell>
          <cell r="Q2" t="str">
            <v>Személyi</v>
          </cell>
          <cell r="R2" t="str">
            <v>TB.</v>
          </cell>
          <cell r="S2" t="str">
            <v>Dologi </v>
          </cell>
          <cell r="W2" t="str">
            <v>Ellátottak</v>
          </cell>
          <cell r="X2" t="str">
            <v>Felújitás+</v>
          </cell>
          <cell r="Y2" t="str">
            <v>Egyéb kiadás</v>
          </cell>
          <cell r="Z2" t="str">
            <v>KIADÁS</v>
          </cell>
          <cell r="AB2" t="str">
            <v>BEVÉTEL</v>
          </cell>
        </row>
        <row r="3">
          <cell r="A3" t="str">
            <v>SZ</v>
          </cell>
          <cell r="C3" t="str">
            <v>kod</v>
          </cell>
          <cell r="D3" t="str">
            <v> </v>
          </cell>
          <cell r="E3" t="str">
            <v>bevét.</v>
          </cell>
          <cell r="F3" t="str">
            <v>bev.</v>
          </cell>
          <cell r="G3" t="str">
            <v>különf.bev.</v>
          </cell>
          <cell r="H3" t="str">
            <v>és tőkej.</v>
          </cell>
          <cell r="I3" t="str">
            <v>finansz.</v>
          </cell>
          <cell r="J3" t="str">
            <v>célra átv.</v>
          </cell>
          <cell r="K3" t="str">
            <v>támog.</v>
          </cell>
          <cell r="L3" t="str">
            <v>visszatérülések</v>
          </cell>
          <cell r="M3" t="str">
            <v>átvett pe.</v>
          </cell>
          <cell r="N3" t="str">
            <v>pénz marad.</v>
          </cell>
          <cell r="O3" t="str">
            <v>eredm.</v>
          </cell>
          <cell r="P3" t="str">
            <v>ÖSSZESEN</v>
          </cell>
          <cell r="Q3" t="str">
            <v>juttatás</v>
          </cell>
          <cell r="R3" t="str">
            <v>járulék</v>
          </cell>
          <cell r="S3" t="str">
            <v>kiadás</v>
          </cell>
          <cell r="T3" t="str">
            <v>Működés</v>
          </cell>
          <cell r="U3" t="str">
            <v>Feljesztés</v>
          </cell>
          <cell r="V3" t="str">
            <v>Egyéb támog.</v>
          </cell>
          <cell r="W3" t="str">
            <v>pénzb.jutt.</v>
          </cell>
          <cell r="X3" t="str">
            <v>Beruházás</v>
          </cell>
          <cell r="Y3" t="str">
            <v> (tartalék)</v>
          </cell>
          <cell r="Z3" t="str">
            <v>ÖSSZESEN</v>
          </cell>
          <cell r="AA3" t="str">
            <v>KONTROLL</v>
          </cell>
          <cell r="AB3" t="str">
            <v>ÖSSZESEN</v>
          </cell>
        </row>
        <row r="4">
          <cell r="A4">
            <v>1</v>
          </cell>
          <cell r="B4" t="str">
            <v>Kényszervágó Húsüzem</v>
          </cell>
          <cell r="C4">
            <v>1</v>
          </cell>
          <cell r="D4" t="str">
            <v>00előirányzat</v>
          </cell>
          <cell r="E4">
            <v>31087</v>
          </cell>
          <cell r="G4">
            <v>10170</v>
          </cell>
          <cell r="N4">
            <v>2258</v>
          </cell>
          <cell r="P4">
            <v>43515</v>
          </cell>
          <cell r="Q4">
            <v>8200</v>
          </cell>
          <cell r="R4">
            <v>4034</v>
          </cell>
          <cell r="S4">
            <v>29581</v>
          </cell>
          <cell r="X4">
            <v>1700</v>
          </cell>
          <cell r="Z4">
            <v>43515</v>
          </cell>
          <cell r="AA4">
            <v>0</v>
          </cell>
          <cell r="AB4">
            <v>43515</v>
          </cell>
        </row>
        <row r="5">
          <cell r="C5">
            <v>2</v>
          </cell>
          <cell r="D5" t="str">
            <v>jóváhagyott pénzmaradvány</v>
          </cell>
          <cell r="N5">
            <v>519</v>
          </cell>
          <cell r="P5">
            <v>519</v>
          </cell>
          <cell r="Y5">
            <v>519</v>
          </cell>
          <cell r="Z5">
            <v>519</v>
          </cell>
          <cell r="AA5">
            <v>0</v>
          </cell>
          <cell r="AB5">
            <v>519</v>
          </cell>
        </row>
        <row r="6">
          <cell r="D6" t="str">
            <v>sh1(12)</v>
          </cell>
          <cell r="E6">
            <v>2258</v>
          </cell>
          <cell r="N6">
            <v>-2258</v>
          </cell>
          <cell r="P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P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P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P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P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P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P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P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B14" t="str">
            <v>Összesen</v>
          </cell>
          <cell r="D14" t="str">
            <v>Kényszervágó Húsüzem</v>
          </cell>
          <cell r="E14">
            <v>33345</v>
          </cell>
          <cell r="F14">
            <v>0</v>
          </cell>
          <cell r="G14">
            <v>10170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519</v>
          </cell>
          <cell r="O14">
            <v>0</v>
          </cell>
          <cell r="P14">
            <v>44034</v>
          </cell>
          <cell r="Q14">
            <v>8200</v>
          </cell>
          <cell r="R14">
            <v>4034</v>
          </cell>
          <cell r="S14">
            <v>29581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1700</v>
          </cell>
          <cell r="Y14">
            <v>519</v>
          </cell>
          <cell r="Z14">
            <v>44034</v>
          </cell>
          <cell r="AA14">
            <v>0</v>
          </cell>
          <cell r="AB14">
            <v>44034</v>
          </cell>
        </row>
        <row r="15">
          <cell r="A15">
            <v>2</v>
          </cell>
          <cell r="B15" t="str">
            <v>Piac-és Vásárcsarnok</v>
          </cell>
          <cell r="C15">
            <v>1</v>
          </cell>
          <cell r="D15" t="str">
            <v>00előirányzat</v>
          </cell>
          <cell r="G15">
            <v>325000</v>
          </cell>
          <cell r="P15">
            <v>325000</v>
          </cell>
          <cell r="Q15">
            <v>47607</v>
          </cell>
          <cell r="R15">
            <v>19438</v>
          </cell>
          <cell r="S15">
            <v>111455</v>
          </cell>
          <cell r="T15">
            <v>141500</v>
          </cell>
          <cell r="X15">
            <v>5000</v>
          </cell>
          <cell r="Z15">
            <v>325000</v>
          </cell>
          <cell r="AA15">
            <v>0</v>
          </cell>
          <cell r="AB15">
            <v>325000</v>
          </cell>
        </row>
        <row r="16">
          <cell r="C16">
            <v>2</v>
          </cell>
          <cell r="D16" t="str">
            <v>jóváhagyott pénzmaradvány</v>
          </cell>
          <cell r="N16">
            <v>19317</v>
          </cell>
          <cell r="P16">
            <v>19317</v>
          </cell>
          <cell r="Y16">
            <v>19317</v>
          </cell>
          <cell r="Z16">
            <v>19317</v>
          </cell>
          <cell r="AA16">
            <v>0</v>
          </cell>
          <cell r="AB16">
            <v>19317</v>
          </cell>
        </row>
        <row r="17">
          <cell r="D17" t="str">
            <v>sh1(1)</v>
          </cell>
          <cell r="G17">
            <v>2708</v>
          </cell>
          <cell r="P17">
            <v>2708</v>
          </cell>
          <cell r="Q17">
            <v>1991</v>
          </cell>
          <cell r="R17">
            <v>717</v>
          </cell>
          <cell r="Z17">
            <v>2708</v>
          </cell>
          <cell r="AA17">
            <v>0</v>
          </cell>
          <cell r="AB17">
            <v>2708</v>
          </cell>
        </row>
        <row r="18">
          <cell r="P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P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P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P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P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P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P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B25" t="str">
            <v>Összesen</v>
          </cell>
          <cell r="D25" t="str">
            <v>Piac-és Vásárcsarnok</v>
          </cell>
          <cell r="E25">
            <v>0</v>
          </cell>
          <cell r="F25">
            <v>0</v>
          </cell>
          <cell r="G25">
            <v>327708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19317</v>
          </cell>
          <cell r="O25">
            <v>0</v>
          </cell>
          <cell r="P25">
            <v>347025</v>
          </cell>
          <cell r="Q25">
            <v>49598</v>
          </cell>
          <cell r="R25">
            <v>20155</v>
          </cell>
          <cell r="S25">
            <v>111455</v>
          </cell>
          <cell r="T25">
            <v>141500</v>
          </cell>
          <cell r="U25">
            <v>0</v>
          </cell>
          <cell r="V25">
            <v>0</v>
          </cell>
          <cell r="W25">
            <v>0</v>
          </cell>
          <cell r="X25">
            <v>5000</v>
          </cell>
          <cell r="Y25">
            <v>19317</v>
          </cell>
          <cell r="Z25">
            <v>347025</v>
          </cell>
          <cell r="AA25">
            <v>0</v>
          </cell>
          <cell r="AB25">
            <v>347025</v>
          </cell>
        </row>
        <row r="26">
          <cell r="A26">
            <v>3</v>
          </cell>
          <cell r="B26" t="str">
            <v>Egyesitett Eü.Int.Igazg.</v>
          </cell>
          <cell r="C26">
            <v>1</v>
          </cell>
          <cell r="D26" t="str">
            <v>00előirányzat</v>
          </cell>
          <cell r="E26">
            <v>26230</v>
          </cell>
          <cell r="G26">
            <v>16770</v>
          </cell>
          <cell r="I26">
            <v>979</v>
          </cell>
          <cell r="K26">
            <v>806000</v>
          </cell>
          <cell r="P26">
            <v>849979</v>
          </cell>
          <cell r="Q26">
            <v>447525</v>
          </cell>
          <cell r="R26">
            <v>161109</v>
          </cell>
          <cell r="S26">
            <v>241345</v>
          </cell>
          <cell r="Z26">
            <v>849979</v>
          </cell>
          <cell r="AA26">
            <v>0</v>
          </cell>
          <cell r="AB26">
            <v>849979</v>
          </cell>
        </row>
        <row r="27">
          <cell r="C27">
            <v>2</v>
          </cell>
          <cell r="D27" t="str">
            <v>jóváhagyott pénzmaradvány</v>
          </cell>
          <cell r="N27">
            <v>-17173</v>
          </cell>
          <cell r="P27">
            <v>-17173</v>
          </cell>
          <cell r="S27">
            <v>-17173</v>
          </cell>
          <cell r="Z27">
            <v>-17173</v>
          </cell>
          <cell r="AA27">
            <v>0</v>
          </cell>
          <cell r="AB27">
            <v>-17173</v>
          </cell>
        </row>
        <row r="28">
          <cell r="B28" t="str">
            <v>Működési támog.116/2000 Kgy.</v>
          </cell>
          <cell r="D28" t="str">
            <v>pót1(1)</v>
          </cell>
          <cell r="I28">
            <v>30000</v>
          </cell>
          <cell r="P28">
            <v>30000</v>
          </cell>
          <cell r="S28">
            <v>30000</v>
          </cell>
          <cell r="Z28">
            <v>30000</v>
          </cell>
          <cell r="AA28">
            <v>0</v>
          </cell>
          <cell r="AB28">
            <v>30000</v>
          </cell>
        </row>
        <row r="29">
          <cell r="D29" t="str">
            <v>sh1(2)</v>
          </cell>
          <cell r="E29">
            <v>-25453</v>
          </cell>
          <cell r="G29">
            <v>25453</v>
          </cell>
          <cell r="K29">
            <v>-2600</v>
          </cell>
          <cell r="P29">
            <v>-2600</v>
          </cell>
          <cell r="Q29">
            <v>-1216</v>
          </cell>
          <cell r="R29">
            <v>-578</v>
          </cell>
          <cell r="S29">
            <v>-806</v>
          </cell>
          <cell r="Z29">
            <v>-2600</v>
          </cell>
          <cell r="AA29">
            <v>0</v>
          </cell>
          <cell r="AB29">
            <v>-2600</v>
          </cell>
        </row>
        <row r="30">
          <cell r="B30" t="str">
            <v>221/2000 műk.tám.</v>
          </cell>
          <cell r="D30" t="str">
            <v>pót1(18)</v>
          </cell>
          <cell r="I30">
            <v>30000</v>
          </cell>
          <cell r="P30">
            <v>30000</v>
          </cell>
          <cell r="S30">
            <v>30000</v>
          </cell>
          <cell r="Z30">
            <v>30000</v>
          </cell>
          <cell r="AA30">
            <v>0</v>
          </cell>
          <cell r="AB30">
            <v>30000</v>
          </cell>
        </row>
        <row r="31">
          <cell r="P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P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P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P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P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P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P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P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P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P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P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P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P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P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P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B46" t="str">
            <v>Összesen</v>
          </cell>
          <cell r="D46" t="str">
            <v>Egyesitett Eü.Int.Igazg.</v>
          </cell>
          <cell r="E46">
            <v>777</v>
          </cell>
          <cell r="F46">
            <v>0</v>
          </cell>
          <cell r="G46">
            <v>42223</v>
          </cell>
          <cell r="H46">
            <v>0</v>
          </cell>
          <cell r="I46">
            <v>60979</v>
          </cell>
          <cell r="J46">
            <v>0</v>
          </cell>
          <cell r="K46">
            <v>803400</v>
          </cell>
          <cell r="L46">
            <v>0</v>
          </cell>
          <cell r="M46">
            <v>0</v>
          </cell>
          <cell r="N46">
            <v>-17173</v>
          </cell>
          <cell r="O46">
            <v>0</v>
          </cell>
          <cell r="P46">
            <v>890206</v>
          </cell>
          <cell r="Q46">
            <v>446309</v>
          </cell>
          <cell r="R46">
            <v>160531</v>
          </cell>
          <cell r="S46">
            <v>283366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890206</v>
          </cell>
          <cell r="AA46">
            <v>0</v>
          </cell>
          <cell r="AB46">
            <v>890206</v>
          </cell>
        </row>
        <row r="47">
          <cell r="A47">
            <v>4</v>
          </cell>
          <cell r="B47" t="str">
            <v>Kisgyermek Szoc.Int.Igazg.</v>
          </cell>
          <cell r="C47">
            <v>1</v>
          </cell>
          <cell r="D47" t="str">
            <v>00előirányzat</v>
          </cell>
          <cell r="E47">
            <v>17974</v>
          </cell>
          <cell r="G47">
            <v>22639</v>
          </cell>
          <cell r="I47">
            <v>229543</v>
          </cell>
          <cell r="P47">
            <v>270156</v>
          </cell>
          <cell r="Q47">
            <v>133362</v>
          </cell>
          <cell r="R47">
            <v>58359</v>
          </cell>
          <cell r="S47">
            <v>75398</v>
          </cell>
          <cell r="W47">
            <v>3037</v>
          </cell>
          <cell r="Z47">
            <v>270156</v>
          </cell>
          <cell r="AA47">
            <v>0</v>
          </cell>
          <cell r="AB47">
            <v>270156</v>
          </cell>
        </row>
        <row r="48">
          <cell r="C48">
            <v>2</v>
          </cell>
          <cell r="D48" t="str">
            <v>jóváhagyott pénzmaradvány</v>
          </cell>
          <cell r="N48">
            <v>11193</v>
          </cell>
          <cell r="P48">
            <v>11193</v>
          </cell>
          <cell r="Q48">
            <v>1745</v>
          </cell>
          <cell r="R48">
            <v>628</v>
          </cell>
          <cell r="Y48">
            <v>8820</v>
          </cell>
          <cell r="Z48">
            <v>11193</v>
          </cell>
          <cell r="AA48">
            <v>0</v>
          </cell>
          <cell r="AB48">
            <v>11193</v>
          </cell>
        </row>
        <row r="49">
          <cell r="C49">
            <v>3</v>
          </cell>
          <cell r="D49" t="str">
            <v>pm.terhelő bef.kötelezettség</v>
          </cell>
          <cell r="N49">
            <v>2085</v>
          </cell>
          <cell r="P49">
            <v>2085</v>
          </cell>
          <cell r="S49">
            <v>2085</v>
          </cell>
          <cell r="Z49">
            <v>2085</v>
          </cell>
          <cell r="AA49">
            <v>0</v>
          </cell>
          <cell r="AB49">
            <v>2085</v>
          </cell>
        </row>
        <row r="50">
          <cell r="C50">
            <v>8</v>
          </cell>
          <cell r="D50" t="str">
            <v>közhasznú</v>
          </cell>
          <cell r="I50">
            <v>114</v>
          </cell>
          <cell r="J50">
            <v>97</v>
          </cell>
          <cell r="P50">
            <v>211</v>
          </cell>
          <cell r="Q50">
            <v>140</v>
          </cell>
          <cell r="R50">
            <v>71</v>
          </cell>
          <cell r="Z50">
            <v>211</v>
          </cell>
          <cell r="AA50">
            <v>0</v>
          </cell>
          <cell r="AB50">
            <v>211</v>
          </cell>
        </row>
        <row r="51">
          <cell r="C51">
            <v>9</v>
          </cell>
          <cell r="D51" t="str">
            <v>ped.szakkönyv</v>
          </cell>
          <cell r="I51">
            <v>45</v>
          </cell>
          <cell r="P51">
            <v>45</v>
          </cell>
          <cell r="Q51">
            <v>45</v>
          </cell>
          <cell r="Z51">
            <v>45</v>
          </cell>
          <cell r="AA51">
            <v>0</v>
          </cell>
          <cell r="AB51">
            <v>45</v>
          </cell>
        </row>
        <row r="52">
          <cell r="D52" t="str">
            <v>sh1(16)</v>
          </cell>
          <cell r="P52">
            <v>0</v>
          </cell>
          <cell r="S52">
            <v>8795</v>
          </cell>
          <cell r="X52">
            <v>25</v>
          </cell>
          <cell r="Y52">
            <v>-8820</v>
          </cell>
          <cell r="Z52">
            <v>0</v>
          </cell>
          <cell r="AA52">
            <v>0</v>
          </cell>
          <cell r="AB52">
            <v>0</v>
          </cell>
        </row>
        <row r="53">
          <cell r="C53">
            <v>11</v>
          </cell>
          <cell r="D53" t="str">
            <v>ellátottak térítési díja</v>
          </cell>
          <cell r="E53">
            <v>2011</v>
          </cell>
          <cell r="I53">
            <v>-2011</v>
          </cell>
          <cell r="P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C54">
            <v>13</v>
          </cell>
          <cell r="D54" t="str">
            <v>bérfejlesztés</v>
          </cell>
          <cell r="I54">
            <v>11555</v>
          </cell>
          <cell r="P54">
            <v>11555</v>
          </cell>
          <cell r="Q54">
            <v>8497</v>
          </cell>
          <cell r="R54">
            <v>3058</v>
          </cell>
          <cell r="Z54">
            <v>11555</v>
          </cell>
          <cell r="AA54">
            <v>0</v>
          </cell>
          <cell r="AB54">
            <v>11555</v>
          </cell>
        </row>
        <row r="55">
          <cell r="C55">
            <v>14</v>
          </cell>
          <cell r="D55" t="str">
            <v>4% bérfejlesztés</v>
          </cell>
          <cell r="I55">
            <v>-360</v>
          </cell>
          <cell r="P55">
            <v>-360</v>
          </cell>
          <cell r="Q55">
            <v>-265</v>
          </cell>
          <cell r="R55">
            <v>-95</v>
          </cell>
          <cell r="Z55">
            <v>-360</v>
          </cell>
          <cell r="AA55">
            <v>0</v>
          </cell>
          <cell r="AB55">
            <v>-360</v>
          </cell>
        </row>
        <row r="56">
          <cell r="P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P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P58">
            <v>0</v>
          </cell>
          <cell r="Z58">
            <v>0</v>
          </cell>
          <cell r="AA58">
            <v>0</v>
          </cell>
          <cell r="AB58">
            <v>0</v>
          </cell>
        </row>
        <row r="59">
          <cell r="P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P60">
            <v>0</v>
          </cell>
          <cell r="Z60">
            <v>0</v>
          </cell>
          <cell r="AA60">
            <v>0</v>
          </cell>
          <cell r="AB60">
            <v>0</v>
          </cell>
        </row>
        <row r="61">
          <cell r="P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P62">
            <v>0</v>
          </cell>
          <cell r="Z62">
            <v>0</v>
          </cell>
          <cell r="AA62">
            <v>0</v>
          </cell>
          <cell r="AB62">
            <v>0</v>
          </cell>
        </row>
        <row r="63">
          <cell r="P63">
            <v>0</v>
          </cell>
          <cell r="Z63">
            <v>0</v>
          </cell>
          <cell r="AA63">
            <v>0</v>
          </cell>
          <cell r="AB63">
            <v>0</v>
          </cell>
        </row>
        <row r="64">
          <cell r="P64">
            <v>0</v>
          </cell>
          <cell r="Z64">
            <v>0</v>
          </cell>
          <cell r="AA64">
            <v>0</v>
          </cell>
          <cell r="AB64">
            <v>0</v>
          </cell>
        </row>
        <row r="65">
          <cell r="P65">
            <v>0</v>
          </cell>
          <cell r="Z65">
            <v>0</v>
          </cell>
          <cell r="AA65">
            <v>0</v>
          </cell>
          <cell r="AB65">
            <v>0</v>
          </cell>
        </row>
        <row r="66">
          <cell r="P66">
            <v>0</v>
          </cell>
          <cell r="Z66">
            <v>0</v>
          </cell>
          <cell r="AA66">
            <v>0</v>
          </cell>
          <cell r="AB66">
            <v>0</v>
          </cell>
        </row>
        <row r="67">
          <cell r="P67">
            <v>0</v>
          </cell>
          <cell r="Z67">
            <v>0</v>
          </cell>
          <cell r="AA67">
            <v>0</v>
          </cell>
          <cell r="AB67">
            <v>0</v>
          </cell>
        </row>
        <row r="68">
          <cell r="P68">
            <v>0</v>
          </cell>
          <cell r="Z68">
            <v>0</v>
          </cell>
          <cell r="AA68">
            <v>0</v>
          </cell>
          <cell r="AB68">
            <v>0</v>
          </cell>
        </row>
        <row r="69">
          <cell r="P69">
            <v>0</v>
          </cell>
          <cell r="Z69">
            <v>0</v>
          </cell>
          <cell r="AA69">
            <v>0</v>
          </cell>
          <cell r="AB69">
            <v>0</v>
          </cell>
        </row>
        <row r="70">
          <cell r="P70">
            <v>0</v>
          </cell>
          <cell r="Z70">
            <v>0</v>
          </cell>
          <cell r="AA70">
            <v>0</v>
          </cell>
          <cell r="AB70">
            <v>0</v>
          </cell>
        </row>
        <row r="71">
          <cell r="B71" t="str">
            <v>Összesen</v>
          </cell>
          <cell r="D71" t="str">
            <v>Kisgyermek Szoc.Int.Igazg.</v>
          </cell>
          <cell r="E71">
            <v>19985</v>
          </cell>
          <cell r="F71">
            <v>0</v>
          </cell>
          <cell r="G71">
            <v>22639</v>
          </cell>
          <cell r="H71">
            <v>0</v>
          </cell>
          <cell r="I71">
            <v>238886</v>
          </cell>
          <cell r="J71">
            <v>97</v>
          </cell>
          <cell r="K71">
            <v>0</v>
          </cell>
          <cell r="L71">
            <v>0</v>
          </cell>
          <cell r="M71">
            <v>0</v>
          </cell>
          <cell r="N71">
            <v>13278</v>
          </cell>
          <cell r="O71">
            <v>0</v>
          </cell>
          <cell r="P71">
            <v>294885</v>
          </cell>
          <cell r="Q71">
            <v>143524</v>
          </cell>
          <cell r="R71">
            <v>62021</v>
          </cell>
          <cell r="S71">
            <v>86278</v>
          </cell>
          <cell r="T71">
            <v>0</v>
          </cell>
          <cell r="U71">
            <v>0</v>
          </cell>
          <cell r="V71">
            <v>0</v>
          </cell>
          <cell r="W71">
            <v>3037</v>
          </cell>
          <cell r="X71">
            <v>25</v>
          </cell>
          <cell r="Y71">
            <v>0</v>
          </cell>
          <cell r="Z71">
            <v>294885</v>
          </cell>
          <cell r="AA71">
            <v>0</v>
          </cell>
          <cell r="AB71">
            <v>294885</v>
          </cell>
        </row>
        <row r="72">
          <cell r="A72">
            <v>401</v>
          </cell>
          <cell r="B72" t="str">
            <v>Családsegitő Intézet</v>
          </cell>
          <cell r="C72">
            <v>1</v>
          </cell>
          <cell r="D72" t="str">
            <v>00előirányzat</v>
          </cell>
          <cell r="I72">
            <v>30825</v>
          </cell>
          <cell r="P72">
            <v>30825</v>
          </cell>
          <cell r="Q72">
            <v>18624</v>
          </cell>
          <cell r="R72">
            <v>7399</v>
          </cell>
          <cell r="S72">
            <v>4802</v>
          </cell>
          <cell r="Z72">
            <v>30825</v>
          </cell>
          <cell r="AA72">
            <v>0</v>
          </cell>
          <cell r="AB72">
            <v>30825</v>
          </cell>
        </row>
        <row r="73">
          <cell r="C73">
            <v>2</v>
          </cell>
          <cell r="D73" t="str">
            <v>jóváhagyott pénzmaradvány</v>
          </cell>
          <cell r="N73">
            <v>-606</v>
          </cell>
          <cell r="P73">
            <v>-606</v>
          </cell>
          <cell r="Q73">
            <v>31</v>
          </cell>
          <cell r="R73">
            <v>11</v>
          </cell>
          <cell r="S73">
            <v>-648</v>
          </cell>
          <cell r="Z73">
            <v>-606</v>
          </cell>
          <cell r="AA73">
            <v>0</v>
          </cell>
          <cell r="AB73">
            <v>-606</v>
          </cell>
        </row>
        <row r="74">
          <cell r="C74">
            <v>3</v>
          </cell>
          <cell r="D74" t="str">
            <v>pm.terhelő bef.kötelezettség</v>
          </cell>
          <cell r="N74">
            <v>1152</v>
          </cell>
          <cell r="P74">
            <v>1152</v>
          </cell>
          <cell r="S74">
            <v>1152</v>
          </cell>
          <cell r="Z74">
            <v>1152</v>
          </cell>
          <cell r="AA74">
            <v>0</v>
          </cell>
          <cell r="AB74">
            <v>1152</v>
          </cell>
        </row>
        <row r="75">
          <cell r="B75" t="str">
            <v>dr.Kodra keret,gyermeknapi ünnepség</v>
          </cell>
          <cell r="D75" t="str">
            <v>pót1(5)</v>
          </cell>
          <cell r="I75">
            <v>50</v>
          </cell>
          <cell r="P75">
            <v>50</v>
          </cell>
          <cell r="S75">
            <v>50</v>
          </cell>
          <cell r="Z75">
            <v>50</v>
          </cell>
          <cell r="AA75">
            <v>0</v>
          </cell>
          <cell r="AB75">
            <v>50</v>
          </cell>
        </row>
        <row r="76">
          <cell r="C76">
            <v>13</v>
          </cell>
          <cell r="D76" t="str">
            <v>bérfejlesztés</v>
          </cell>
          <cell r="I76">
            <v>1583</v>
          </cell>
          <cell r="P76">
            <v>1583</v>
          </cell>
          <cell r="Q76">
            <v>1164</v>
          </cell>
          <cell r="R76">
            <v>419</v>
          </cell>
          <cell r="Z76">
            <v>1583</v>
          </cell>
          <cell r="AA76">
            <v>0</v>
          </cell>
          <cell r="AB76">
            <v>1583</v>
          </cell>
        </row>
        <row r="77">
          <cell r="C77">
            <v>14</v>
          </cell>
          <cell r="D77" t="str">
            <v>4% bérfejlesztés</v>
          </cell>
          <cell r="I77">
            <v>-33</v>
          </cell>
          <cell r="P77">
            <v>-33</v>
          </cell>
          <cell r="Q77">
            <v>-24</v>
          </cell>
          <cell r="R77">
            <v>-9</v>
          </cell>
          <cell r="Z77">
            <v>-33</v>
          </cell>
          <cell r="AA77">
            <v>0</v>
          </cell>
          <cell r="AB77">
            <v>-33</v>
          </cell>
        </row>
        <row r="78">
          <cell r="P78">
            <v>0</v>
          </cell>
          <cell r="Z78">
            <v>0</v>
          </cell>
          <cell r="AA78">
            <v>0</v>
          </cell>
          <cell r="AB78">
            <v>0</v>
          </cell>
        </row>
        <row r="79">
          <cell r="P79">
            <v>0</v>
          </cell>
          <cell r="Z79">
            <v>0</v>
          </cell>
          <cell r="AA79">
            <v>0</v>
          </cell>
          <cell r="AB79">
            <v>0</v>
          </cell>
        </row>
        <row r="80">
          <cell r="P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P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P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P83">
            <v>0</v>
          </cell>
          <cell r="Z83">
            <v>0</v>
          </cell>
          <cell r="AA83">
            <v>0</v>
          </cell>
          <cell r="AB83">
            <v>0</v>
          </cell>
        </row>
        <row r="84">
          <cell r="P84">
            <v>0</v>
          </cell>
          <cell r="Z84">
            <v>0</v>
          </cell>
          <cell r="AA84">
            <v>0</v>
          </cell>
          <cell r="AB84">
            <v>0</v>
          </cell>
        </row>
        <row r="85">
          <cell r="P85">
            <v>0</v>
          </cell>
          <cell r="Z85">
            <v>0</v>
          </cell>
          <cell r="AA85">
            <v>0</v>
          </cell>
          <cell r="AB85">
            <v>0</v>
          </cell>
        </row>
        <row r="86">
          <cell r="P86">
            <v>0</v>
          </cell>
          <cell r="Z86">
            <v>0</v>
          </cell>
          <cell r="AA86">
            <v>0</v>
          </cell>
          <cell r="AB86">
            <v>0</v>
          </cell>
        </row>
        <row r="87">
          <cell r="P87">
            <v>0</v>
          </cell>
          <cell r="Z87">
            <v>0</v>
          </cell>
          <cell r="AA87">
            <v>0</v>
          </cell>
          <cell r="AB87">
            <v>0</v>
          </cell>
        </row>
        <row r="88">
          <cell r="B88" t="str">
            <v>Összesen</v>
          </cell>
          <cell r="D88" t="str">
            <v>Családsegitő Intézet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32425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546</v>
          </cell>
          <cell r="O88">
            <v>0</v>
          </cell>
          <cell r="P88">
            <v>32971</v>
          </cell>
          <cell r="Q88">
            <v>19795</v>
          </cell>
          <cell r="R88">
            <v>7820</v>
          </cell>
          <cell r="S88">
            <v>5356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32971</v>
          </cell>
          <cell r="AA88">
            <v>0</v>
          </cell>
          <cell r="AB88">
            <v>32971</v>
          </cell>
        </row>
        <row r="89">
          <cell r="B89" t="str">
            <v>Esztergár L.Családsegítő</v>
          </cell>
          <cell r="C89">
            <v>1</v>
          </cell>
          <cell r="D89" t="str">
            <v>00előirányzat</v>
          </cell>
          <cell r="I89">
            <v>29690</v>
          </cell>
          <cell r="P89">
            <v>29690</v>
          </cell>
          <cell r="Q89">
            <v>17782</v>
          </cell>
          <cell r="R89">
            <v>7280</v>
          </cell>
          <cell r="S89">
            <v>4628</v>
          </cell>
          <cell r="Z89">
            <v>29690</v>
          </cell>
          <cell r="AA89">
            <v>0</v>
          </cell>
          <cell r="AB89">
            <v>29690</v>
          </cell>
        </row>
        <row r="90">
          <cell r="C90">
            <v>2</v>
          </cell>
          <cell r="D90" t="str">
            <v>jóváhagyott pénzmaradvány</v>
          </cell>
          <cell r="N90">
            <v>1353</v>
          </cell>
          <cell r="P90">
            <v>1353</v>
          </cell>
          <cell r="Q90">
            <v>995</v>
          </cell>
          <cell r="R90">
            <v>358</v>
          </cell>
          <cell r="Z90">
            <v>1353</v>
          </cell>
          <cell r="AA90">
            <v>0</v>
          </cell>
          <cell r="AB90">
            <v>1353</v>
          </cell>
        </row>
        <row r="91">
          <cell r="C91">
            <v>3</v>
          </cell>
          <cell r="D91" t="str">
            <v>pm.terhelő bef.kötelezettség</v>
          </cell>
          <cell r="N91">
            <v>843</v>
          </cell>
          <cell r="P91">
            <v>843</v>
          </cell>
          <cell r="S91">
            <v>843</v>
          </cell>
          <cell r="Z91">
            <v>843</v>
          </cell>
          <cell r="AA91">
            <v>0</v>
          </cell>
          <cell r="AB91">
            <v>843</v>
          </cell>
        </row>
        <row r="92">
          <cell r="C92">
            <v>13</v>
          </cell>
          <cell r="D92" t="str">
            <v>bérfejlesztés</v>
          </cell>
          <cell r="I92">
            <v>1523</v>
          </cell>
          <cell r="P92">
            <v>1523</v>
          </cell>
          <cell r="Q92">
            <v>1120</v>
          </cell>
          <cell r="R92">
            <v>403</v>
          </cell>
          <cell r="Z92">
            <v>1523</v>
          </cell>
          <cell r="AA92">
            <v>0</v>
          </cell>
          <cell r="AB92">
            <v>1523</v>
          </cell>
        </row>
        <row r="93">
          <cell r="C93">
            <v>14</v>
          </cell>
          <cell r="D93" t="str">
            <v>4% bérfejlesztés</v>
          </cell>
          <cell r="I93">
            <v>-35</v>
          </cell>
          <cell r="P93">
            <v>-35</v>
          </cell>
          <cell r="Q93">
            <v>-26</v>
          </cell>
          <cell r="R93">
            <v>-9</v>
          </cell>
          <cell r="Z93">
            <v>-35</v>
          </cell>
          <cell r="AA93">
            <v>0</v>
          </cell>
          <cell r="AB93">
            <v>-35</v>
          </cell>
        </row>
        <row r="94">
          <cell r="P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P95">
            <v>0</v>
          </cell>
          <cell r="Z95">
            <v>0</v>
          </cell>
          <cell r="AA95">
            <v>0</v>
          </cell>
          <cell r="AB95">
            <v>0</v>
          </cell>
        </row>
        <row r="96">
          <cell r="P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P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P98">
            <v>0</v>
          </cell>
          <cell r="Z98">
            <v>0</v>
          </cell>
          <cell r="AA98">
            <v>0</v>
          </cell>
          <cell r="AB98">
            <v>0</v>
          </cell>
        </row>
        <row r="99">
          <cell r="P99">
            <v>0</v>
          </cell>
          <cell r="Z99">
            <v>0</v>
          </cell>
          <cell r="AA99">
            <v>0</v>
          </cell>
          <cell r="AB99">
            <v>0</v>
          </cell>
        </row>
        <row r="100">
          <cell r="P100">
            <v>0</v>
          </cell>
          <cell r="Z100">
            <v>0</v>
          </cell>
          <cell r="AA100">
            <v>0</v>
          </cell>
          <cell r="AB100">
            <v>0</v>
          </cell>
        </row>
        <row r="101">
          <cell r="P101">
            <v>0</v>
          </cell>
          <cell r="Z101">
            <v>0</v>
          </cell>
          <cell r="AA101">
            <v>0</v>
          </cell>
          <cell r="AB101">
            <v>0</v>
          </cell>
        </row>
        <row r="102">
          <cell r="P102">
            <v>0</v>
          </cell>
          <cell r="Z102">
            <v>0</v>
          </cell>
          <cell r="AA102">
            <v>0</v>
          </cell>
          <cell r="AB102">
            <v>0</v>
          </cell>
        </row>
        <row r="103">
          <cell r="P103">
            <v>0</v>
          </cell>
          <cell r="Z103">
            <v>0</v>
          </cell>
          <cell r="AA103">
            <v>0</v>
          </cell>
          <cell r="AB103">
            <v>0</v>
          </cell>
        </row>
        <row r="104">
          <cell r="P104">
            <v>0</v>
          </cell>
          <cell r="Z104">
            <v>0</v>
          </cell>
          <cell r="AA104">
            <v>0</v>
          </cell>
          <cell r="AB104">
            <v>0</v>
          </cell>
        </row>
        <row r="105">
          <cell r="P105">
            <v>0</v>
          </cell>
          <cell r="Z105">
            <v>0</v>
          </cell>
          <cell r="AA105">
            <v>0</v>
          </cell>
          <cell r="AB105">
            <v>0</v>
          </cell>
        </row>
        <row r="106">
          <cell r="P106">
            <v>0</v>
          </cell>
          <cell r="Z106">
            <v>0</v>
          </cell>
          <cell r="AA106">
            <v>0</v>
          </cell>
          <cell r="AB106">
            <v>0</v>
          </cell>
        </row>
        <row r="107">
          <cell r="P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P108">
            <v>0</v>
          </cell>
          <cell r="Z108">
            <v>0</v>
          </cell>
          <cell r="AA108">
            <v>0</v>
          </cell>
          <cell r="AB108">
            <v>0</v>
          </cell>
        </row>
        <row r="109">
          <cell r="B109" t="str">
            <v>Összesen</v>
          </cell>
          <cell r="D109" t="str">
            <v>Esztergár L.Családsegítő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31178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2196</v>
          </cell>
          <cell r="O109">
            <v>0</v>
          </cell>
          <cell r="P109">
            <v>33374</v>
          </cell>
          <cell r="Q109">
            <v>19871</v>
          </cell>
          <cell r="R109">
            <v>8032</v>
          </cell>
          <cell r="S109">
            <v>5471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33374</v>
          </cell>
          <cell r="AA109">
            <v>0</v>
          </cell>
          <cell r="AB109">
            <v>33374</v>
          </cell>
        </row>
        <row r="110">
          <cell r="B110" t="str">
            <v>Kisgyerm.+Családs.+Esztergár</v>
          </cell>
          <cell r="E110">
            <v>19985</v>
          </cell>
          <cell r="F110">
            <v>0</v>
          </cell>
          <cell r="G110">
            <v>22639</v>
          </cell>
          <cell r="H110">
            <v>0</v>
          </cell>
          <cell r="I110">
            <v>302489</v>
          </cell>
          <cell r="J110">
            <v>97</v>
          </cell>
          <cell r="K110">
            <v>0</v>
          </cell>
          <cell r="L110">
            <v>0</v>
          </cell>
          <cell r="M110">
            <v>0</v>
          </cell>
          <cell r="N110">
            <v>16020</v>
          </cell>
          <cell r="O110">
            <v>0</v>
          </cell>
          <cell r="P110">
            <v>361230</v>
          </cell>
          <cell r="Q110">
            <v>183190</v>
          </cell>
          <cell r="R110">
            <v>77873</v>
          </cell>
          <cell r="S110">
            <v>97105</v>
          </cell>
          <cell r="T110">
            <v>0</v>
          </cell>
          <cell r="U110">
            <v>0</v>
          </cell>
          <cell r="V110">
            <v>0</v>
          </cell>
          <cell r="W110">
            <v>3037</v>
          </cell>
          <cell r="X110">
            <v>25</v>
          </cell>
          <cell r="Y110">
            <v>0</v>
          </cell>
          <cell r="Z110">
            <v>361230</v>
          </cell>
          <cell r="AA110">
            <v>0</v>
          </cell>
          <cell r="AB110">
            <v>361230</v>
          </cell>
        </row>
        <row r="111">
          <cell r="A111">
            <v>5</v>
          </cell>
          <cell r="B111" t="str">
            <v>Értelmi Fogy.Nappali Int.</v>
          </cell>
          <cell r="C111">
            <v>1</v>
          </cell>
          <cell r="D111" t="str">
            <v>00előirányzat</v>
          </cell>
          <cell r="E111">
            <v>4859</v>
          </cell>
          <cell r="G111">
            <v>1162</v>
          </cell>
          <cell r="I111">
            <v>45069</v>
          </cell>
          <cell r="J111">
            <v>2640</v>
          </cell>
          <cell r="P111">
            <v>53730</v>
          </cell>
          <cell r="Q111">
            <v>28107</v>
          </cell>
          <cell r="R111">
            <v>11127</v>
          </cell>
          <cell r="S111">
            <v>14239</v>
          </cell>
          <cell r="W111">
            <v>257</v>
          </cell>
          <cell r="Z111">
            <v>53730</v>
          </cell>
          <cell r="AA111">
            <v>0</v>
          </cell>
          <cell r="AB111">
            <v>53730</v>
          </cell>
        </row>
        <row r="112">
          <cell r="C112">
            <v>2</v>
          </cell>
          <cell r="D112" t="str">
            <v>jóváhagyott pénzmaradvány</v>
          </cell>
          <cell r="N112">
            <v>2828</v>
          </cell>
          <cell r="P112">
            <v>2828</v>
          </cell>
          <cell r="Q112">
            <v>1743</v>
          </cell>
          <cell r="R112">
            <v>628</v>
          </cell>
          <cell r="Y112">
            <v>457</v>
          </cell>
          <cell r="Z112">
            <v>2828</v>
          </cell>
          <cell r="AA112">
            <v>0</v>
          </cell>
          <cell r="AB112">
            <v>2828</v>
          </cell>
        </row>
        <row r="113">
          <cell r="C113">
            <v>3</v>
          </cell>
          <cell r="D113" t="str">
            <v>pm.terhelő bef.kötelezettség</v>
          </cell>
          <cell r="N113">
            <v>1270</v>
          </cell>
          <cell r="P113">
            <v>1270</v>
          </cell>
          <cell r="S113">
            <v>1270</v>
          </cell>
          <cell r="Z113">
            <v>1270</v>
          </cell>
          <cell r="AA113">
            <v>0</v>
          </cell>
          <cell r="AB113">
            <v>1270</v>
          </cell>
        </row>
        <row r="114">
          <cell r="D114" t="str">
            <v>sh1(3)</v>
          </cell>
          <cell r="J114">
            <v>391</v>
          </cell>
          <cell r="P114">
            <v>391</v>
          </cell>
          <cell r="S114">
            <v>391</v>
          </cell>
          <cell r="Z114">
            <v>391</v>
          </cell>
          <cell r="AA114">
            <v>0</v>
          </cell>
          <cell r="AB114">
            <v>391</v>
          </cell>
        </row>
        <row r="115">
          <cell r="D115" t="str">
            <v>sh1(15)</v>
          </cell>
          <cell r="P115">
            <v>0</v>
          </cell>
          <cell r="S115">
            <v>457</v>
          </cell>
          <cell r="Y115">
            <v>-457</v>
          </cell>
          <cell r="Z115">
            <v>0</v>
          </cell>
          <cell r="AA115">
            <v>0</v>
          </cell>
          <cell r="AB115">
            <v>0</v>
          </cell>
        </row>
        <row r="116">
          <cell r="C116">
            <v>9</v>
          </cell>
          <cell r="D116" t="str">
            <v>ped.szakkönyv</v>
          </cell>
          <cell r="I116">
            <v>101</v>
          </cell>
          <cell r="P116">
            <v>101</v>
          </cell>
          <cell r="Q116">
            <v>101</v>
          </cell>
          <cell r="Z116">
            <v>101</v>
          </cell>
          <cell r="AA116">
            <v>0</v>
          </cell>
          <cell r="AB116">
            <v>101</v>
          </cell>
        </row>
        <row r="117">
          <cell r="C117">
            <v>13</v>
          </cell>
          <cell r="D117" t="str">
            <v>bérfejlesztés</v>
          </cell>
          <cell r="I117">
            <v>2078</v>
          </cell>
          <cell r="P117">
            <v>2078</v>
          </cell>
          <cell r="Q117">
            <v>1528</v>
          </cell>
          <cell r="R117">
            <v>550</v>
          </cell>
          <cell r="Z117">
            <v>2078</v>
          </cell>
          <cell r="AA117">
            <v>0</v>
          </cell>
          <cell r="AB117">
            <v>2078</v>
          </cell>
        </row>
        <row r="118">
          <cell r="C118">
            <v>14</v>
          </cell>
          <cell r="D118" t="str">
            <v>4% bérfejlesztés</v>
          </cell>
          <cell r="I118">
            <v>-174</v>
          </cell>
          <cell r="P118">
            <v>-174</v>
          </cell>
          <cell r="Q118">
            <v>-128</v>
          </cell>
          <cell r="R118">
            <v>-46</v>
          </cell>
          <cell r="Z118">
            <v>-174</v>
          </cell>
          <cell r="AA118">
            <v>0</v>
          </cell>
          <cell r="AB118">
            <v>-174</v>
          </cell>
        </row>
        <row r="119">
          <cell r="P119">
            <v>0</v>
          </cell>
          <cell r="Z119">
            <v>0</v>
          </cell>
          <cell r="AA119">
            <v>0</v>
          </cell>
          <cell r="AB119">
            <v>0</v>
          </cell>
        </row>
        <row r="120">
          <cell r="P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P121">
            <v>0</v>
          </cell>
          <cell r="Z121">
            <v>0</v>
          </cell>
          <cell r="AA121">
            <v>0</v>
          </cell>
          <cell r="AB121">
            <v>0</v>
          </cell>
        </row>
        <row r="122">
          <cell r="P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P123">
            <v>0</v>
          </cell>
          <cell r="Z123">
            <v>0</v>
          </cell>
          <cell r="AA123">
            <v>0</v>
          </cell>
          <cell r="AB123">
            <v>0</v>
          </cell>
        </row>
        <row r="124">
          <cell r="P124">
            <v>0</v>
          </cell>
          <cell r="Z124">
            <v>0</v>
          </cell>
          <cell r="AA124">
            <v>0</v>
          </cell>
          <cell r="AB124">
            <v>0</v>
          </cell>
        </row>
        <row r="125">
          <cell r="P125">
            <v>0</v>
          </cell>
          <cell r="Z125">
            <v>0</v>
          </cell>
          <cell r="AA125">
            <v>0</v>
          </cell>
          <cell r="AB125">
            <v>0</v>
          </cell>
        </row>
        <row r="126">
          <cell r="P126">
            <v>0</v>
          </cell>
          <cell r="Z126">
            <v>0</v>
          </cell>
          <cell r="AA126">
            <v>0</v>
          </cell>
          <cell r="AB126">
            <v>0</v>
          </cell>
        </row>
        <row r="127">
          <cell r="P127">
            <v>0</v>
          </cell>
          <cell r="Z127">
            <v>0</v>
          </cell>
          <cell r="AA127">
            <v>0</v>
          </cell>
          <cell r="AB127">
            <v>0</v>
          </cell>
        </row>
        <row r="128">
          <cell r="P128">
            <v>0</v>
          </cell>
          <cell r="Z128">
            <v>0</v>
          </cell>
          <cell r="AA128">
            <v>0</v>
          </cell>
          <cell r="AB128">
            <v>0</v>
          </cell>
        </row>
        <row r="129">
          <cell r="P129">
            <v>0</v>
          </cell>
          <cell r="Z129">
            <v>0</v>
          </cell>
          <cell r="AA129">
            <v>0</v>
          </cell>
          <cell r="AB129">
            <v>0</v>
          </cell>
        </row>
        <row r="130">
          <cell r="B130" t="str">
            <v>Összesen</v>
          </cell>
          <cell r="D130" t="str">
            <v>Értelmi Fogy.Nappali Int.</v>
          </cell>
          <cell r="E130">
            <v>4859</v>
          </cell>
          <cell r="F130">
            <v>0</v>
          </cell>
          <cell r="G130">
            <v>1162</v>
          </cell>
          <cell r="H130">
            <v>0</v>
          </cell>
          <cell r="I130">
            <v>47074</v>
          </cell>
          <cell r="J130">
            <v>3031</v>
          </cell>
          <cell r="K130">
            <v>0</v>
          </cell>
          <cell r="L130">
            <v>0</v>
          </cell>
          <cell r="M130">
            <v>0</v>
          </cell>
          <cell r="N130">
            <v>4098</v>
          </cell>
          <cell r="O130">
            <v>0</v>
          </cell>
          <cell r="P130">
            <v>60224</v>
          </cell>
          <cell r="Q130">
            <v>31351</v>
          </cell>
          <cell r="R130">
            <v>12259</v>
          </cell>
          <cell r="S130">
            <v>16357</v>
          </cell>
          <cell r="T130">
            <v>0</v>
          </cell>
          <cell r="U130">
            <v>0</v>
          </cell>
          <cell r="V130">
            <v>0</v>
          </cell>
          <cell r="W130">
            <v>257</v>
          </cell>
          <cell r="X130">
            <v>0</v>
          </cell>
          <cell r="Y130">
            <v>0</v>
          </cell>
          <cell r="Z130">
            <v>60224</v>
          </cell>
          <cell r="AA130">
            <v>0</v>
          </cell>
          <cell r="AB130">
            <v>60224</v>
          </cell>
        </row>
        <row r="131">
          <cell r="A131">
            <v>6</v>
          </cell>
          <cell r="B131" t="str">
            <v>Xavér u.-i Egyes Szoc.Int.</v>
          </cell>
          <cell r="C131">
            <v>1</v>
          </cell>
          <cell r="D131" t="str">
            <v>00előirányzat</v>
          </cell>
          <cell r="E131">
            <v>57200</v>
          </cell>
          <cell r="G131">
            <v>5600</v>
          </cell>
          <cell r="I131">
            <v>224525</v>
          </cell>
          <cell r="P131">
            <v>287325</v>
          </cell>
          <cell r="Q131">
            <v>111900</v>
          </cell>
          <cell r="R131">
            <v>48077</v>
          </cell>
          <cell r="S131">
            <v>126963</v>
          </cell>
          <cell r="W131">
            <v>385</v>
          </cell>
          <cell r="Z131">
            <v>287325</v>
          </cell>
          <cell r="AA131">
            <v>0</v>
          </cell>
          <cell r="AB131">
            <v>287325</v>
          </cell>
        </row>
        <row r="132">
          <cell r="C132">
            <v>2</v>
          </cell>
          <cell r="D132" t="str">
            <v>jóváhagyott pénzmaradvány</v>
          </cell>
          <cell r="N132">
            <v>3187</v>
          </cell>
          <cell r="P132">
            <v>3187</v>
          </cell>
          <cell r="Q132">
            <v>1055</v>
          </cell>
          <cell r="R132">
            <v>380</v>
          </cell>
          <cell r="Y132">
            <v>1752</v>
          </cell>
          <cell r="Z132">
            <v>3187</v>
          </cell>
          <cell r="AA132">
            <v>0</v>
          </cell>
          <cell r="AB132">
            <v>3187</v>
          </cell>
        </row>
        <row r="133">
          <cell r="C133">
            <v>3</v>
          </cell>
          <cell r="D133" t="str">
            <v>pm.terhelő bef.kötelezettség</v>
          </cell>
          <cell r="N133">
            <v>1166</v>
          </cell>
          <cell r="P133">
            <v>1166</v>
          </cell>
          <cell r="S133">
            <v>1166</v>
          </cell>
          <cell r="Z133">
            <v>1166</v>
          </cell>
          <cell r="AA133">
            <v>0</v>
          </cell>
          <cell r="AB133">
            <v>1166</v>
          </cell>
        </row>
        <row r="134">
          <cell r="B134" t="str">
            <v>90/2000 Egpol.Biz.vakok támogatása</v>
          </cell>
          <cell r="D134" t="str">
            <v>pót1(6)</v>
          </cell>
          <cell r="I134">
            <v>250</v>
          </cell>
          <cell r="P134">
            <v>250</v>
          </cell>
          <cell r="Q134">
            <v>250</v>
          </cell>
          <cell r="Z134">
            <v>250</v>
          </cell>
          <cell r="AA134">
            <v>0</v>
          </cell>
          <cell r="AB134">
            <v>250</v>
          </cell>
        </row>
        <row r="135">
          <cell r="D135" t="str">
            <v>sh1(18)</v>
          </cell>
          <cell r="P135">
            <v>0</v>
          </cell>
          <cell r="S135">
            <v>-496</v>
          </cell>
          <cell r="X135">
            <v>496</v>
          </cell>
          <cell r="Z135">
            <v>0</v>
          </cell>
          <cell r="AA135">
            <v>0</v>
          </cell>
          <cell r="AB135">
            <v>0</v>
          </cell>
        </row>
        <row r="136">
          <cell r="C136">
            <v>11</v>
          </cell>
          <cell r="D136" t="str">
            <v>ellátottak térítési díja</v>
          </cell>
          <cell r="E136">
            <v>2634</v>
          </cell>
          <cell r="I136">
            <v>-2634</v>
          </cell>
          <cell r="P136">
            <v>0</v>
          </cell>
          <cell r="Z136">
            <v>0</v>
          </cell>
          <cell r="AA136">
            <v>0</v>
          </cell>
          <cell r="AB136">
            <v>0</v>
          </cell>
        </row>
        <row r="137">
          <cell r="C137">
            <v>13</v>
          </cell>
          <cell r="D137" t="str">
            <v>bérfejlesztés</v>
          </cell>
          <cell r="I137">
            <v>8838</v>
          </cell>
          <cell r="P137">
            <v>8838</v>
          </cell>
          <cell r="Q137">
            <v>6498</v>
          </cell>
          <cell r="R137">
            <v>2340</v>
          </cell>
          <cell r="Z137">
            <v>8838</v>
          </cell>
          <cell r="AA137">
            <v>0</v>
          </cell>
          <cell r="AB137">
            <v>8838</v>
          </cell>
        </row>
        <row r="138">
          <cell r="C138">
            <v>14</v>
          </cell>
          <cell r="D138" t="str">
            <v>4% bérfejlesztés</v>
          </cell>
          <cell r="I138">
            <v>-310</v>
          </cell>
          <cell r="P138">
            <v>-310</v>
          </cell>
          <cell r="Q138">
            <v>-228</v>
          </cell>
          <cell r="R138">
            <v>-82</v>
          </cell>
          <cell r="Z138">
            <v>-310</v>
          </cell>
          <cell r="AA138">
            <v>0</v>
          </cell>
          <cell r="AB138">
            <v>-310</v>
          </cell>
        </row>
        <row r="139">
          <cell r="P139">
            <v>0</v>
          </cell>
          <cell r="Z139">
            <v>0</v>
          </cell>
          <cell r="AA139">
            <v>0</v>
          </cell>
          <cell r="AB139">
            <v>0</v>
          </cell>
        </row>
        <row r="140">
          <cell r="P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P141">
            <v>0</v>
          </cell>
          <cell r="Z141">
            <v>0</v>
          </cell>
          <cell r="AA141">
            <v>0</v>
          </cell>
          <cell r="AB141">
            <v>0</v>
          </cell>
        </row>
        <row r="142">
          <cell r="P142">
            <v>0</v>
          </cell>
          <cell r="Z142">
            <v>0</v>
          </cell>
          <cell r="AA142">
            <v>0</v>
          </cell>
          <cell r="AB142">
            <v>0</v>
          </cell>
        </row>
        <row r="143">
          <cell r="P143">
            <v>0</v>
          </cell>
          <cell r="Z143">
            <v>0</v>
          </cell>
          <cell r="AA143">
            <v>0</v>
          </cell>
          <cell r="AB143">
            <v>0</v>
          </cell>
        </row>
        <row r="144">
          <cell r="P144">
            <v>0</v>
          </cell>
          <cell r="Z144">
            <v>0</v>
          </cell>
          <cell r="AA144">
            <v>0</v>
          </cell>
          <cell r="AB144">
            <v>0</v>
          </cell>
        </row>
        <row r="145">
          <cell r="P145">
            <v>0</v>
          </cell>
          <cell r="Z145">
            <v>0</v>
          </cell>
          <cell r="AA145">
            <v>0</v>
          </cell>
          <cell r="AB145">
            <v>0</v>
          </cell>
        </row>
        <row r="146">
          <cell r="P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P147">
            <v>0</v>
          </cell>
          <cell r="Z147">
            <v>0</v>
          </cell>
          <cell r="AA147">
            <v>0</v>
          </cell>
          <cell r="AB147">
            <v>0</v>
          </cell>
        </row>
        <row r="148">
          <cell r="P148">
            <v>0</v>
          </cell>
          <cell r="Z148">
            <v>0</v>
          </cell>
          <cell r="AA148">
            <v>0</v>
          </cell>
          <cell r="AB148">
            <v>0</v>
          </cell>
        </row>
        <row r="149">
          <cell r="P149">
            <v>0</v>
          </cell>
          <cell r="Z149">
            <v>0</v>
          </cell>
          <cell r="AA149">
            <v>0</v>
          </cell>
          <cell r="AB149">
            <v>0</v>
          </cell>
        </row>
        <row r="150">
          <cell r="P150">
            <v>0</v>
          </cell>
          <cell r="Z150">
            <v>0</v>
          </cell>
          <cell r="AA150">
            <v>0</v>
          </cell>
          <cell r="AB150">
            <v>0</v>
          </cell>
        </row>
        <row r="151">
          <cell r="B151" t="str">
            <v>Összesen</v>
          </cell>
          <cell r="D151" t="str">
            <v>Xavér u.-i Egyes Szoc.Int.</v>
          </cell>
          <cell r="E151">
            <v>59834</v>
          </cell>
          <cell r="F151">
            <v>0</v>
          </cell>
          <cell r="G151">
            <v>5600</v>
          </cell>
          <cell r="H151">
            <v>0</v>
          </cell>
          <cell r="I151">
            <v>230669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4353</v>
          </cell>
          <cell r="O151">
            <v>0</v>
          </cell>
          <cell r="P151">
            <v>300456</v>
          </cell>
          <cell r="Q151">
            <v>119475</v>
          </cell>
          <cell r="R151">
            <v>50715</v>
          </cell>
          <cell r="S151">
            <v>127633</v>
          </cell>
          <cell r="T151">
            <v>0</v>
          </cell>
          <cell r="U151">
            <v>0</v>
          </cell>
          <cell r="V151">
            <v>0</v>
          </cell>
          <cell r="W151">
            <v>385</v>
          </cell>
          <cell r="X151">
            <v>496</v>
          </cell>
          <cell r="Y151">
            <v>1752</v>
          </cell>
          <cell r="Z151">
            <v>300456</v>
          </cell>
          <cell r="AA151">
            <v>0</v>
          </cell>
          <cell r="AB151">
            <v>300456</v>
          </cell>
        </row>
        <row r="152">
          <cell r="A152">
            <v>7</v>
          </cell>
          <cell r="B152" t="str">
            <v>Tüzér u.-i Egyes. Szoc.Int.</v>
          </cell>
          <cell r="C152">
            <v>1</v>
          </cell>
          <cell r="D152" t="str">
            <v>00előirányzat</v>
          </cell>
          <cell r="E152">
            <v>56150</v>
          </cell>
          <cell r="G152">
            <v>2688</v>
          </cell>
          <cell r="I152">
            <v>121898</v>
          </cell>
          <cell r="P152">
            <v>180736</v>
          </cell>
          <cell r="Q152">
            <v>64268</v>
          </cell>
          <cell r="R152">
            <v>28497</v>
          </cell>
          <cell r="S152">
            <v>87078</v>
          </cell>
          <cell r="W152">
            <v>893</v>
          </cell>
          <cell r="Z152">
            <v>180736</v>
          </cell>
          <cell r="AA152">
            <v>0</v>
          </cell>
          <cell r="AB152">
            <v>180736</v>
          </cell>
        </row>
        <row r="153">
          <cell r="C153">
            <v>2</v>
          </cell>
          <cell r="D153" t="str">
            <v>jóváhagyott pénzmaradvány</v>
          </cell>
          <cell r="N153">
            <v>6605</v>
          </cell>
          <cell r="P153">
            <v>6605</v>
          </cell>
          <cell r="Q153">
            <v>3762</v>
          </cell>
          <cell r="R153">
            <v>1557</v>
          </cell>
          <cell r="Y153">
            <v>1286</v>
          </cell>
          <cell r="Z153">
            <v>6605</v>
          </cell>
          <cell r="AA153">
            <v>0</v>
          </cell>
          <cell r="AB153">
            <v>6605</v>
          </cell>
        </row>
        <row r="154">
          <cell r="C154">
            <v>3</v>
          </cell>
          <cell r="D154" t="str">
            <v>pm.terhelő bef.kötelezettség</v>
          </cell>
          <cell r="N154">
            <v>9069</v>
          </cell>
          <cell r="P154">
            <v>9069</v>
          </cell>
          <cell r="S154">
            <v>9069</v>
          </cell>
          <cell r="Z154">
            <v>9069</v>
          </cell>
          <cell r="AA154">
            <v>0</v>
          </cell>
          <cell r="AB154">
            <v>9069</v>
          </cell>
        </row>
        <row r="155">
          <cell r="C155">
            <v>11</v>
          </cell>
          <cell r="D155" t="str">
            <v>ellátottak térítési díja</v>
          </cell>
          <cell r="E155">
            <v>3158</v>
          </cell>
          <cell r="I155">
            <v>-3158</v>
          </cell>
          <cell r="P155">
            <v>0</v>
          </cell>
          <cell r="Z155">
            <v>0</v>
          </cell>
          <cell r="AA155">
            <v>0</v>
          </cell>
          <cell r="AB155">
            <v>0</v>
          </cell>
        </row>
        <row r="156">
          <cell r="C156">
            <v>13</v>
          </cell>
          <cell r="D156" t="str">
            <v>bérfejlesztés</v>
          </cell>
          <cell r="I156">
            <v>5062</v>
          </cell>
          <cell r="P156">
            <v>5062</v>
          </cell>
          <cell r="Q156">
            <v>3722</v>
          </cell>
          <cell r="R156">
            <v>1340</v>
          </cell>
          <cell r="Z156">
            <v>5062</v>
          </cell>
          <cell r="AA156">
            <v>0</v>
          </cell>
          <cell r="AB156">
            <v>5062</v>
          </cell>
        </row>
        <row r="157">
          <cell r="C157">
            <v>14</v>
          </cell>
          <cell r="D157" t="str">
            <v>4% bérfejlesztés</v>
          </cell>
          <cell r="I157">
            <v>-136</v>
          </cell>
          <cell r="P157">
            <v>-136</v>
          </cell>
          <cell r="Q157">
            <v>-100</v>
          </cell>
          <cell r="R157">
            <v>-36</v>
          </cell>
          <cell r="Z157">
            <v>-136</v>
          </cell>
          <cell r="AA157">
            <v>0</v>
          </cell>
          <cell r="AB157">
            <v>-136</v>
          </cell>
        </row>
        <row r="158">
          <cell r="P158">
            <v>0</v>
          </cell>
          <cell r="Z158">
            <v>0</v>
          </cell>
          <cell r="AA158">
            <v>0</v>
          </cell>
          <cell r="AB158">
            <v>0</v>
          </cell>
        </row>
        <row r="159">
          <cell r="P159">
            <v>0</v>
          </cell>
          <cell r="Z159">
            <v>0</v>
          </cell>
          <cell r="AA159">
            <v>0</v>
          </cell>
          <cell r="AB159">
            <v>0</v>
          </cell>
        </row>
        <row r="160">
          <cell r="P160">
            <v>0</v>
          </cell>
          <cell r="Z160">
            <v>0</v>
          </cell>
          <cell r="AA160">
            <v>0</v>
          </cell>
          <cell r="AB160">
            <v>0</v>
          </cell>
        </row>
        <row r="161">
          <cell r="P161">
            <v>0</v>
          </cell>
          <cell r="Z161">
            <v>0</v>
          </cell>
          <cell r="AA161">
            <v>0</v>
          </cell>
          <cell r="AB161">
            <v>0</v>
          </cell>
        </row>
        <row r="162">
          <cell r="P162">
            <v>0</v>
          </cell>
          <cell r="Z162">
            <v>0</v>
          </cell>
          <cell r="AA162">
            <v>0</v>
          </cell>
          <cell r="AB162">
            <v>0</v>
          </cell>
        </row>
        <row r="163">
          <cell r="P163">
            <v>0</v>
          </cell>
          <cell r="Z163">
            <v>0</v>
          </cell>
          <cell r="AA163">
            <v>0</v>
          </cell>
          <cell r="AB163">
            <v>0</v>
          </cell>
        </row>
        <row r="164">
          <cell r="P164">
            <v>0</v>
          </cell>
          <cell r="Z164">
            <v>0</v>
          </cell>
          <cell r="AA164">
            <v>0</v>
          </cell>
          <cell r="AB164">
            <v>0</v>
          </cell>
        </row>
        <row r="165">
          <cell r="P165">
            <v>0</v>
          </cell>
          <cell r="Z165">
            <v>0</v>
          </cell>
          <cell r="AA165">
            <v>0</v>
          </cell>
          <cell r="AB165">
            <v>0</v>
          </cell>
        </row>
        <row r="166">
          <cell r="P166">
            <v>0</v>
          </cell>
          <cell r="Z166">
            <v>0</v>
          </cell>
          <cell r="AA166">
            <v>0</v>
          </cell>
          <cell r="AB166">
            <v>0</v>
          </cell>
        </row>
        <row r="167">
          <cell r="P167">
            <v>0</v>
          </cell>
          <cell r="Z167">
            <v>0</v>
          </cell>
          <cell r="AA167">
            <v>0</v>
          </cell>
          <cell r="AB167">
            <v>0</v>
          </cell>
        </row>
        <row r="168">
          <cell r="P168">
            <v>0</v>
          </cell>
          <cell r="Z168">
            <v>0</v>
          </cell>
          <cell r="AA168">
            <v>0</v>
          </cell>
          <cell r="AB168">
            <v>0</v>
          </cell>
        </row>
        <row r="169">
          <cell r="P169">
            <v>0</v>
          </cell>
          <cell r="Z169">
            <v>0</v>
          </cell>
          <cell r="AA169">
            <v>0</v>
          </cell>
          <cell r="AB169">
            <v>0</v>
          </cell>
        </row>
        <row r="170">
          <cell r="P170">
            <v>0</v>
          </cell>
          <cell r="Z170">
            <v>0</v>
          </cell>
          <cell r="AA170">
            <v>0</v>
          </cell>
          <cell r="AB170">
            <v>0</v>
          </cell>
        </row>
        <row r="171">
          <cell r="B171" t="str">
            <v>Összesen</v>
          </cell>
          <cell r="D171" t="str">
            <v>Tüzér u.-i Egyes. Szoc.Int.</v>
          </cell>
          <cell r="E171">
            <v>59308</v>
          </cell>
          <cell r="F171">
            <v>0</v>
          </cell>
          <cell r="G171">
            <v>2688</v>
          </cell>
          <cell r="H171">
            <v>0</v>
          </cell>
          <cell r="I171">
            <v>123666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15674</v>
          </cell>
          <cell r="O171">
            <v>0</v>
          </cell>
          <cell r="P171">
            <v>201336</v>
          </cell>
          <cell r="Q171">
            <v>71652</v>
          </cell>
          <cell r="R171">
            <v>31358</v>
          </cell>
          <cell r="S171">
            <v>96147</v>
          </cell>
          <cell r="T171">
            <v>0</v>
          </cell>
          <cell r="U171">
            <v>0</v>
          </cell>
          <cell r="V171">
            <v>0</v>
          </cell>
          <cell r="W171">
            <v>893</v>
          </cell>
          <cell r="X171">
            <v>0</v>
          </cell>
          <cell r="Y171">
            <v>1286</v>
          </cell>
          <cell r="Z171">
            <v>201336</v>
          </cell>
          <cell r="AA171">
            <v>0</v>
          </cell>
          <cell r="AB171">
            <v>201336</v>
          </cell>
        </row>
        <row r="172">
          <cell r="A172">
            <v>8</v>
          </cell>
          <cell r="B172" t="str">
            <v>Timár u.-i Idősek Otthona</v>
          </cell>
          <cell r="C172">
            <v>1</v>
          </cell>
          <cell r="D172" t="str">
            <v>00előirányzat</v>
          </cell>
          <cell r="E172">
            <v>18037</v>
          </cell>
          <cell r="G172">
            <v>250</v>
          </cell>
          <cell r="I172">
            <v>43464</v>
          </cell>
          <cell r="P172">
            <v>61751</v>
          </cell>
          <cell r="Q172">
            <v>21099</v>
          </cell>
          <cell r="R172">
            <v>8953</v>
          </cell>
          <cell r="S172">
            <v>31633</v>
          </cell>
          <cell r="W172">
            <v>66</v>
          </cell>
          <cell r="Z172">
            <v>61751</v>
          </cell>
          <cell r="AA172">
            <v>0</v>
          </cell>
          <cell r="AB172">
            <v>61751</v>
          </cell>
        </row>
        <row r="173">
          <cell r="C173">
            <v>2</v>
          </cell>
          <cell r="D173" t="str">
            <v>jóváhagyott pénzmaradvány</v>
          </cell>
          <cell r="N173">
            <v>7435</v>
          </cell>
          <cell r="P173">
            <v>7435</v>
          </cell>
          <cell r="Q173">
            <v>2580</v>
          </cell>
          <cell r="R173">
            <v>930</v>
          </cell>
          <cell r="Y173">
            <v>3925</v>
          </cell>
          <cell r="Z173">
            <v>7435</v>
          </cell>
          <cell r="AA173">
            <v>0</v>
          </cell>
          <cell r="AB173">
            <v>7435</v>
          </cell>
        </row>
        <row r="174">
          <cell r="C174">
            <v>4</v>
          </cell>
          <cell r="D174" t="str">
            <v>tárgyévi eir.mód.korrekció</v>
          </cell>
          <cell r="I174">
            <v>769</v>
          </cell>
          <cell r="P174">
            <v>769</v>
          </cell>
          <cell r="Y174">
            <v>769</v>
          </cell>
          <cell r="Z174">
            <v>769</v>
          </cell>
          <cell r="AA174">
            <v>0</v>
          </cell>
          <cell r="AB174">
            <v>769</v>
          </cell>
        </row>
        <row r="175">
          <cell r="C175">
            <v>8</v>
          </cell>
          <cell r="D175" t="str">
            <v>közhasznú</v>
          </cell>
          <cell r="I175">
            <v>10</v>
          </cell>
          <cell r="J175">
            <v>68</v>
          </cell>
          <cell r="P175">
            <v>78</v>
          </cell>
          <cell r="Q175">
            <v>52</v>
          </cell>
          <cell r="R175">
            <v>26</v>
          </cell>
          <cell r="Z175">
            <v>78</v>
          </cell>
          <cell r="AA175">
            <v>0</v>
          </cell>
          <cell r="AB175">
            <v>78</v>
          </cell>
        </row>
        <row r="176">
          <cell r="C176">
            <v>11</v>
          </cell>
          <cell r="D176" t="str">
            <v>ellátottak térítési díja</v>
          </cell>
          <cell r="E176">
            <v>1128</v>
          </cell>
          <cell r="I176">
            <v>-1128</v>
          </cell>
          <cell r="P176">
            <v>0</v>
          </cell>
          <cell r="Z176">
            <v>0</v>
          </cell>
          <cell r="AA176">
            <v>0</v>
          </cell>
          <cell r="AB176">
            <v>0</v>
          </cell>
        </row>
        <row r="177">
          <cell r="C177">
            <v>13</v>
          </cell>
          <cell r="D177" t="str">
            <v>bérfejlesztés</v>
          </cell>
          <cell r="I177">
            <v>1474</v>
          </cell>
          <cell r="P177">
            <v>1474</v>
          </cell>
          <cell r="Q177">
            <v>1084</v>
          </cell>
          <cell r="R177">
            <v>390</v>
          </cell>
          <cell r="Z177">
            <v>1474</v>
          </cell>
          <cell r="AA177">
            <v>0</v>
          </cell>
          <cell r="AB177">
            <v>1474</v>
          </cell>
        </row>
        <row r="178">
          <cell r="C178">
            <v>14</v>
          </cell>
          <cell r="D178" t="str">
            <v>4% bérfejlesztés</v>
          </cell>
          <cell r="I178">
            <v>-125</v>
          </cell>
          <cell r="P178">
            <v>-125</v>
          </cell>
          <cell r="Q178">
            <v>-92</v>
          </cell>
          <cell r="R178">
            <v>-33</v>
          </cell>
          <cell r="Z178">
            <v>-125</v>
          </cell>
          <cell r="AA178">
            <v>0</v>
          </cell>
          <cell r="AB178">
            <v>-125</v>
          </cell>
        </row>
        <row r="179">
          <cell r="P179">
            <v>0</v>
          </cell>
          <cell r="Z179">
            <v>0</v>
          </cell>
          <cell r="AA179">
            <v>0</v>
          </cell>
          <cell r="AB179">
            <v>0</v>
          </cell>
        </row>
        <row r="180">
          <cell r="P180">
            <v>0</v>
          </cell>
          <cell r="Z180">
            <v>0</v>
          </cell>
          <cell r="AA180">
            <v>0</v>
          </cell>
          <cell r="AB180">
            <v>0</v>
          </cell>
        </row>
        <row r="181">
          <cell r="P181">
            <v>0</v>
          </cell>
          <cell r="Z181">
            <v>0</v>
          </cell>
          <cell r="AA181">
            <v>0</v>
          </cell>
          <cell r="AB181">
            <v>0</v>
          </cell>
        </row>
        <row r="182">
          <cell r="P182">
            <v>0</v>
          </cell>
          <cell r="Z182">
            <v>0</v>
          </cell>
          <cell r="AA182">
            <v>0</v>
          </cell>
          <cell r="AB182">
            <v>0</v>
          </cell>
        </row>
        <row r="183">
          <cell r="P183">
            <v>0</v>
          </cell>
          <cell r="Z183">
            <v>0</v>
          </cell>
          <cell r="AA183">
            <v>0</v>
          </cell>
          <cell r="AB183">
            <v>0</v>
          </cell>
        </row>
        <row r="184">
          <cell r="P184">
            <v>0</v>
          </cell>
          <cell r="Z184">
            <v>0</v>
          </cell>
          <cell r="AA184">
            <v>0</v>
          </cell>
          <cell r="AB184">
            <v>0</v>
          </cell>
        </row>
        <row r="185">
          <cell r="P185">
            <v>0</v>
          </cell>
          <cell r="Z185">
            <v>0</v>
          </cell>
          <cell r="AA185">
            <v>0</v>
          </cell>
          <cell r="AB185">
            <v>0</v>
          </cell>
        </row>
        <row r="186">
          <cell r="P186">
            <v>0</v>
          </cell>
          <cell r="Z186">
            <v>0</v>
          </cell>
          <cell r="AA186">
            <v>0</v>
          </cell>
          <cell r="AB186">
            <v>0</v>
          </cell>
        </row>
        <row r="187">
          <cell r="P187">
            <v>0</v>
          </cell>
          <cell r="Z187">
            <v>0</v>
          </cell>
          <cell r="AA187">
            <v>0</v>
          </cell>
          <cell r="AB187">
            <v>0</v>
          </cell>
        </row>
        <row r="188">
          <cell r="P188">
            <v>0</v>
          </cell>
          <cell r="Z188">
            <v>0</v>
          </cell>
          <cell r="AA188">
            <v>0</v>
          </cell>
          <cell r="AB188">
            <v>0</v>
          </cell>
        </row>
        <row r="189">
          <cell r="P189">
            <v>0</v>
          </cell>
          <cell r="Z189">
            <v>0</v>
          </cell>
          <cell r="AA189">
            <v>0</v>
          </cell>
          <cell r="AB189">
            <v>0</v>
          </cell>
        </row>
        <row r="190">
          <cell r="B190" t="str">
            <v>Összesen</v>
          </cell>
          <cell r="D190" t="str">
            <v>Timár u.-i Idősek Otthona</v>
          </cell>
          <cell r="E190">
            <v>19165</v>
          </cell>
          <cell r="F190">
            <v>0</v>
          </cell>
          <cell r="G190">
            <v>250</v>
          </cell>
          <cell r="H190">
            <v>0</v>
          </cell>
          <cell r="I190">
            <v>44464</v>
          </cell>
          <cell r="J190">
            <v>68</v>
          </cell>
          <cell r="K190">
            <v>0</v>
          </cell>
          <cell r="L190">
            <v>0</v>
          </cell>
          <cell r="M190">
            <v>0</v>
          </cell>
          <cell r="N190">
            <v>7435</v>
          </cell>
          <cell r="O190">
            <v>0</v>
          </cell>
          <cell r="P190">
            <v>71382</v>
          </cell>
          <cell r="Q190">
            <v>24723</v>
          </cell>
          <cell r="R190">
            <v>10266</v>
          </cell>
          <cell r="S190">
            <v>31633</v>
          </cell>
          <cell r="T190">
            <v>0</v>
          </cell>
          <cell r="U190">
            <v>0</v>
          </cell>
          <cell r="V190">
            <v>0</v>
          </cell>
          <cell r="W190">
            <v>66</v>
          </cell>
          <cell r="X190">
            <v>0</v>
          </cell>
          <cell r="Y190">
            <v>4694</v>
          </cell>
          <cell r="Z190">
            <v>71382</v>
          </cell>
          <cell r="AA190">
            <v>0</v>
          </cell>
          <cell r="AB190">
            <v>71382</v>
          </cell>
        </row>
        <row r="191">
          <cell r="A191">
            <v>9</v>
          </cell>
          <cell r="B191" t="str">
            <v>Alkotmány u.-i Idősek Otthona</v>
          </cell>
          <cell r="C191">
            <v>1</v>
          </cell>
          <cell r="D191" t="str">
            <v>00előirányzat</v>
          </cell>
          <cell r="E191">
            <v>16080</v>
          </cell>
          <cell r="G191">
            <v>50</v>
          </cell>
          <cell r="I191">
            <v>24609</v>
          </cell>
          <cell r="P191">
            <v>40739</v>
          </cell>
          <cell r="Q191">
            <v>16589</v>
          </cell>
          <cell r="R191">
            <v>7375</v>
          </cell>
          <cell r="S191">
            <v>16775</v>
          </cell>
          <cell r="Z191">
            <v>40739</v>
          </cell>
          <cell r="AA191">
            <v>0</v>
          </cell>
          <cell r="AB191">
            <v>40739</v>
          </cell>
        </row>
        <row r="192">
          <cell r="C192">
            <v>2</v>
          </cell>
          <cell r="D192" t="str">
            <v>jóváhagyott pénzmaradvány</v>
          </cell>
          <cell r="N192">
            <v>3470</v>
          </cell>
          <cell r="P192">
            <v>3470</v>
          </cell>
          <cell r="Q192">
            <v>2535</v>
          </cell>
          <cell r="R192">
            <v>934</v>
          </cell>
          <cell r="Y192">
            <v>1</v>
          </cell>
          <cell r="Z192">
            <v>3470</v>
          </cell>
          <cell r="AA192">
            <v>0</v>
          </cell>
          <cell r="AB192">
            <v>3470</v>
          </cell>
        </row>
        <row r="193">
          <cell r="C193">
            <v>3</v>
          </cell>
          <cell r="D193" t="str">
            <v>pm.terhelő bef.kötelezettség</v>
          </cell>
          <cell r="N193">
            <v>501</v>
          </cell>
          <cell r="P193">
            <v>501</v>
          </cell>
          <cell r="S193">
            <v>501</v>
          </cell>
          <cell r="Z193">
            <v>501</v>
          </cell>
          <cell r="AA193">
            <v>0</v>
          </cell>
          <cell r="AB193">
            <v>501</v>
          </cell>
        </row>
        <row r="194">
          <cell r="D194" t="str">
            <v>sh1(4)</v>
          </cell>
          <cell r="J194">
            <v>135</v>
          </cell>
          <cell r="P194">
            <v>135</v>
          </cell>
          <cell r="S194">
            <v>135</v>
          </cell>
          <cell r="Z194">
            <v>135</v>
          </cell>
          <cell r="AA194">
            <v>0</v>
          </cell>
          <cell r="AB194">
            <v>135</v>
          </cell>
        </row>
        <row r="195">
          <cell r="C195">
            <v>8</v>
          </cell>
          <cell r="D195" t="str">
            <v>közhasznú</v>
          </cell>
          <cell r="I195">
            <v>73</v>
          </cell>
          <cell r="J195">
            <v>103</v>
          </cell>
          <cell r="P195">
            <v>176</v>
          </cell>
          <cell r="Q195">
            <v>118</v>
          </cell>
          <cell r="R195">
            <v>58</v>
          </cell>
          <cell r="Z195">
            <v>176</v>
          </cell>
          <cell r="AA195">
            <v>0</v>
          </cell>
          <cell r="AB195">
            <v>176</v>
          </cell>
        </row>
        <row r="196">
          <cell r="C196">
            <v>11</v>
          </cell>
          <cell r="D196" t="str">
            <v>ellátottak térítési díja</v>
          </cell>
          <cell r="E196">
            <v>687</v>
          </cell>
          <cell r="I196">
            <v>-687</v>
          </cell>
          <cell r="P196">
            <v>0</v>
          </cell>
          <cell r="Z196">
            <v>0</v>
          </cell>
          <cell r="AA196">
            <v>0</v>
          </cell>
          <cell r="AB196">
            <v>0</v>
          </cell>
        </row>
        <row r="197">
          <cell r="C197">
            <v>13</v>
          </cell>
          <cell r="D197" t="str">
            <v>bérfejlesztés</v>
          </cell>
          <cell r="I197">
            <v>1273</v>
          </cell>
          <cell r="P197">
            <v>1273</v>
          </cell>
          <cell r="Q197">
            <v>936</v>
          </cell>
          <cell r="R197">
            <v>337</v>
          </cell>
          <cell r="Z197">
            <v>1273</v>
          </cell>
          <cell r="AA197">
            <v>0</v>
          </cell>
          <cell r="AB197">
            <v>1273</v>
          </cell>
        </row>
        <row r="198">
          <cell r="C198">
            <v>14</v>
          </cell>
          <cell r="D198" t="str">
            <v>4% bérfejlesztés</v>
          </cell>
          <cell r="I198">
            <v>-72</v>
          </cell>
          <cell r="P198">
            <v>-72</v>
          </cell>
          <cell r="Q198">
            <v>-53</v>
          </cell>
          <cell r="R198">
            <v>-19</v>
          </cell>
          <cell r="Z198">
            <v>-72</v>
          </cell>
          <cell r="AA198">
            <v>0</v>
          </cell>
          <cell r="AB198">
            <v>-72</v>
          </cell>
        </row>
        <row r="199">
          <cell r="P199">
            <v>0</v>
          </cell>
          <cell r="Z199">
            <v>0</v>
          </cell>
          <cell r="AA199">
            <v>0</v>
          </cell>
          <cell r="AB199">
            <v>0</v>
          </cell>
        </row>
        <row r="200">
          <cell r="P200">
            <v>0</v>
          </cell>
          <cell r="Z200">
            <v>0</v>
          </cell>
          <cell r="AA200">
            <v>0</v>
          </cell>
          <cell r="AB200">
            <v>0</v>
          </cell>
        </row>
        <row r="201">
          <cell r="P201">
            <v>0</v>
          </cell>
          <cell r="Z201">
            <v>0</v>
          </cell>
          <cell r="AA201">
            <v>0</v>
          </cell>
          <cell r="AB201">
            <v>0</v>
          </cell>
        </row>
        <row r="202">
          <cell r="P202">
            <v>0</v>
          </cell>
          <cell r="Z202">
            <v>0</v>
          </cell>
          <cell r="AA202">
            <v>0</v>
          </cell>
          <cell r="AB202">
            <v>0</v>
          </cell>
        </row>
        <row r="203">
          <cell r="P203">
            <v>0</v>
          </cell>
          <cell r="Z203">
            <v>0</v>
          </cell>
          <cell r="AA203">
            <v>0</v>
          </cell>
          <cell r="AB203">
            <v>0</v>
          </cell>
        </row>
        <row r="204">
          <cell r="P204">
            <v>0</v>
          </cell>
          <cell r="Z204">
            <v>0</v>
          </cell>
          <cell r="AA204">
            <v>0</v>
          </cell>
          <cell r="AB204">
            <v>0</v>
          </cell>
        </row>
        <row r="205">
          <cell r="P205">
            <v>0</v>
          </cell>
          <cell r="Z205">
            <v>0</v>
          </cell>
          <cell r="AA205">
            <v>0</v>
          </cell>
          <cell r="AB205">
            <v>0</v>
          </cell>
        </row>
        <row r="206">
          <cell r="P206">
            <v>0</v>
          </cell>
          <cell r="Z206">
            <v>0</v>
          </cell>
          <cell r="AA206">
            <v>0</v>
          </cell>
          <cell r="AB206">
            <v>0</v>
          </cell>
        </row>
        <row r="207">
          <cell r="P207">
            <v>0</v>
          </cell>
          <cell r="Z207">
            <v>0</v>
          </cell>
          <cell r="AA207">
            <v>0</v>
          </cell>
          <cell r="AB207">
            <v>0</v>
          </cell>
        </row>
        <row r="208">
          <cell r="P208">
            <v>0</v>
          </cell>
          <cell r="Z208">
            <v>0</v>
          </cell>
          <cell r="AA208">
            <v>0</v>
          </cell>
          <cell r="AB208">
            <v>0</v>
          </cell>
        </row>
        <row r="209">
          <cell r="P209">
            <v>0</v>
          </cell>
          <cell r="Z209">
            <v>0</v>
          </cell>
          <cell r="AA209">
            <v>0</v>
          </cell>
          <cell r="AB209">
            <v>0</v>
          </cell>
        </row>
        <row r="210">
          <cell r="P210">
            <v>0</v>
          </cell>
          <cell r="Z210">
            <v>0</v>
          </cell>
          <cell r="AA210">
            <v>0</v>
          </cell>
          <cell r="AB210">
            <v>0</v>
          </cell>
        </row>
        <row r="211">
          <cell r="P211">
            <v>0</v>
          </cell>
          <cell r="Z211">
            <v>0</v>
          </cell>
          <cell r="AA211">
            <v>0</v>
          </cell>
          <cell r="AB211">
            <v>0</v>
          </cell>
        </row>
        <row r="212">
          <cell r="P212">
            <v>0</v>
          </cell>
          <cell r="Z212">
            <v>0</v>
          </cell>
          <cell r="AA212">
            <v>0</v>
          </cell>
          <cell r="AB212">
            <v>0</v>
          </cell>
        </row>
        <row r="213">
          <cell r="P213">
            <v>0</v>
          </cell>
          <cell r="Z213">
            <v>0</v>
          </cell>
          <cell r="AA213">
            <v>0</v>
          </cell>
          <cell r="AB213">
            <v>0</v>
          </cell>
        </row>
        <row r="214">
          <cell r="P214">
            <v>0</v>
          </cell>
          <cell r="Z214">
            <v>0</v>
          </cell>
          <cell r="AA214">
            <v>0</v>
          </cell>
          <cell r="AB214">
            <v>0</v>
          </cell>
        </row>
        <row r="215">
          <cell r="B215" t="str">
            <v>Összesen</v>
          </cell>
          <cell r="D215" t="str">
            <v>Alkotmány u.-i Idősek Otth.</v>
          </cell>
          <cell r="E215">
            <v>16767</v>
          </cell>
          <cell r="F215">
            <v>0</v>
          </cell>
          <cell r="G215">
            <v>50</v>
          </cell>
          <cell r="H215">
            <v>0</v>
          </cell>
          <cell r="I215">
            <v>25196</v>
          </cell>
          <cell r="J215">
            <v>238</v>
          </cell>
          <cell r="K215">
            <v>0</v>
          </cell>
          <cell r="L215">
            <v>0</v>
          </cell>
          <cell r="M215">
            <v>0</v>
          </cell>
          <cell r="N215">
            <v>3971</v>
          </cell>
          <cell r="O215">
            <v>0</v>
          </cell>
          <cell r="P215">
            <v>46222</v>
          </cell>
          <cell r="Q215">
            <v>20125</v>
          </cell>
          <cell r="R215">
            <v>8685</v>
          </cell>
          <cell r="S215">
            <v>17411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1</v>
          </cell>
          <cell r="Z215">
            <v>46222</v>
          </cell>
          <cell r="AA215">
            <v>0</v>
          </cell>
          <cell r="AB215">
            <v>46222</v>
          </cell>
        </row>
        <row r="216">
          <cell r="A216">
            <v>10</v>
          </cell>
          <cell r="B216" t="str">
            <v>Integrált Szoc.Int.</v>
          </cell>
          <cell r="C216">
            <v>1</v>
          </cell>
          <cell r="D216" t="str">
            <v>00előirányzat</v>
          </cell>
          <cell r="E216">
            <v>117318</v>
          </cell>
          <cell r="G216">
            <v>672</v>
          </cell>
          <cell r="I216">
            <v>237564</v>
          </cell>
          <cell r="P216">
            <v>355554</v>
          </cell>
          <cell r="Q216">
            <v>136550</v>
          </cell>
          <cell r="R216">
            <v>59970</v>
          </cell>
          <cell r="S216">
            <v>158646</v>
          </cell>
          <cell r="W216">
            <v>388</v>
          </cell>
          <cell r="Z216">
            <v>355554</v>
          </cell>
          <cell r="AA216">
            <v>0</v>
          </cell>
          <cell r="AB216">
            <v>355554</v>
          </cell>
        </row>
        <row r="217">
          <cell r="C217">
            <v>2</v>
          </cell>
          <cell r="D217" t="str">
            <v>jóváhagyott pénzmaradvány</v>
          </cell>
          <cell r="N217">
            <v>9545</v>
          </cell>
          <cell r="P217">
            <v>9545</v>
          </cell>
          <cell r="Q217">
            <v>3201</v>
          </cell>
          <cell r="R217">
            <v>1185</v>
          </cell>
          <cell r="Y217">
            <v>5159</v>
          </cell>
          <cell r="Z217">
            <v>9545</v>
          </cell>
          <cell r="AA217">
            <v>0</v>
          </cell>
          <cell r="AB217">
            <v>9545</v>
          </cell>
        </row>
        <row r="218">
          <cell r="C218">
            <v>3</v>
          </cell>
          <cell r="D218" t="str">
            <v>pm.terhelő bef.kötelezettség</v>
          </cell>
          <cell r="N218">
            <v>13022</v>
          </cell>
          <cell r="P218">
            <v>13022</v>
          </cell>
          <cell r="S218">
            <v>13022</v>
          </cell>
          <cell r="Z218">
            <v>13022</v>
          </cell>
          <cell r="AA218">
            <v>0</v>
          </cell>
          <cell r="AB218">
            <v>13022</v>
          </cell>
        </row>
        <row r="219">
          <cell r="D219" t="str">
            <v>sh1(5)</v>
          </cell>
          <cell r="P219">
            <v>0</v>
          </cell>
          <cell r="S219">
            <v>-277</v>
          </cell>
          <cell r="X219">
            <v>277</v>
          </cell>
          <cell r="Z219">
            <v>0</v>
          </cell>
          <cell r="AA219">
            <v>0</v>
          </cell>
          <cell r="AB219">
            <v>0</v>
          </cell>
        </row>
        <row r="220">
          <cell r="P220">
            <v>0</v>
          </cell>
          <cell r="Z220">
            <v>0</v>
          </cell>
          <cell r="AA220">
            <v>0</v>
          </cell>
          <cell r="AB220">
            <v>0</v>
          </cell>
        </row>
        <row r="221">
          <cell r="D221" t="str">
            <v>sh1(13)</v>
          </cell>
          <cell r="J221">
            <v>276</v>
          </cell>
          <cell r="P221">
            <v>276</v>
          </cell>
          <cell r="Q221">
            <v>134</v>
          </cell>
          <cell r="R221">
            <v>142</v>
          </cell>
          <cell r="Z221">
            <v>276</v>
          </cell>
          <cell r="AA221">
            <v>0</v>
          </cell>
          <cell r="AB221">
            <v>276</v>
          </cell>
        </row>
        <row r="222">
          <cell r="D222" t="str">
            <v>sh1(14)</v>
          </cell>
          <cell r="G222">
            <v>300</v>
          </cell>
          <cell r="P222">
            <v>300</v>
          </cell>
          <cell r="S222">
            <v>300</v>
          </cell>
          <cell r="Z222">
            <v>300</v>
          </cell>
          <cell r="AA222">
            <v>0</v>
          </cell>
          <cell r="AB222">
            <v>300</v>
          </cell>
        </row>
        <row r="223">
          <cell r="C223">
            <v>8</v>
          </cell>
          <cell r="D223" t="str">
            <v>közhasznú</v>
          </cell>
          <cell r="I223">
            <v>154</v>
          </cell>
          <cell r="J223">
            <v>226</v>
          </cell>
          <cell r="P223">
            <v>380</v>
          </cell>
          <cell r="Q223">
            <v>250</v>
          </cell>
          <cell r="R223">
            <v>130</v>
          </cell>
          <cell r="Z223">
            <v>380</v>
          </cell>
          <cell r="AA223">
            <v>0</v>
          </cell>
          <cell r="AB223">
            <v>380</v>
          </cell>
        </row>
        <row r="224">
          <cell r="P224">
            <v>0</v>
          </cell>
          <cell r="Z224">
            <v>0</v>
          </cell>
          <cell r="AA224">
            <v>0</v>
          </cell>
          <cell r="AB224">
            <v>0</v>
          </cell>
        </row>
        <row r="225">
          <cell r="B225" t="str">
            <v>91/2000 kenyérszel.</v>
          </cell>
          <cell r="D225" t="str">
            <v>pót1(16)</v>
          </cell>
          <cell r="I225">
            <v>550</v>
          </cell>
          <cell r="P225">
            <v>550</v>
          </cell>
          <cell r="X225">
            <v>550</v>
          </cell>
          <cell r="Z225">
            <v>550</v>
          </cell>
          <cell r="AA225">
            <v>0</v>
          </cell>
          <cell r="AB225">
            <v>550</v>
          </cell>
        </row>
        <row r="226">
          <cell r="D226" t="str">
            <v>pót1 viharkárok</v>
          </cell>
          <cell r="I226">
            <v>6</v>
          </cell>
          <cell r="P226">
            <v>6</v>
          </cell>
          <cell r="X226">
            <v>6</v>
          </cell>
          <cell r="Z226">
            <v>6</v>
          </cell>
          <cell r="AA226">
            <v>0</v>
          </cell>
          <cell r="AB226">
            <v>6</v>
          </cell>
        </row>
        <row r="227">
          <cell r="C227">
            <v>11</v>
          </cell>
          <cell r="D227" t="str">
            <v>ellátottak térítési díja</v>
          </cell>
          <cell r="E227">
            <v>10746</v>
          </cell>
          <cell r="I227">
            <v>-10746</v>
          </cell>
          <cell r="P227">
            <v>0</v>
          </cell>
          <cell r="Z227">
            <v>0</v>
          </cell>
          <cell r="AA227">
            <v>0</v>
          </cell>
          <cell r="AB227">
            <v>0</v>
          </cell>
        </row>
        <row r="228">
          <cell r="C228">
            <v>13</v>
          </cell>
          <cell r="D228" t="str">
            <v>bérfejlesztés</v>
          </cell>
          <cell r="I228">
            <v>9894</v>
          </cell>
          <cell r="P228">
            <v>9894</v>
          </cell>
          <cell r="Q228">
            <v>7275</v>
          </cell>
          <cell r="R228">
            <v>2619</v>
          </cell>
          <cell r="Z228">
            <v>9894</v>
          </cell>
          <cell r="AA228">
            <v>0</v>
          </cell>
          <cell r="AB228">
            <v>9894</v>
          </cell>
        </row>
        <row r="229">
          <cell r="C229">
            <v>14</v>
          </cell>
          <cell r="D229" t="str">
            <v>4% bérfejlesztés</v>
          </cell>
          <cell r="I229">
            <v>-481</v>
          </cell>
          <cell r="P229">
            <v>-481</v>
          </cell>
          <cell r="Q229">
            <v>-354</v>
          </cell>
          <cell r="R229">
            <v>-127</v>
          </cell>
          <cell r="Z229">
            <v>-481</v>
          </cell>
          <cell r="AA229">
            <v>0</v>
          </cell>
          <cell r="AB229">
            <v>-481</v>
          </cell>
        </row>
        <row r="230">
          <cell r="P230">
            <v>0</v>
          </cell>
          <cell r="Z230">
            <v>0</v>
          </cell>
          <cell r="AA230">
            <v>0</v>
          </cell>
          <cell r="AB230">
            <v>0</v>
          </cell>
        </row>
        <row r="231">
          <cell r="P231">
            <v>0</v>
          </cell>
          <cell r="Z231">
            <v>0</v>
          </cell>
          <cell r="AA231">
            <v>0</v>
          </cell>
          <cell r="AB231">
            <v>0</v>
          </cell>
        </row>
        <row r="232">
          <cell r="P232">
            <v>0</v>
          </cell>
          <cell r="Z232">
            <v>0</v>
          </cell>
          <cell r="AA232">
            <v>0</v>
          </cell>
          <cell r="AB232">
            <v>0</v>
          </cell>
        </row>
        <row r="233">
          <cell r="P233">
            <v>0</v>
          </cell>
          <cell r="Z233">
            <v>0</v>
          </cell>
          <cell r="AA233">
            <v>0</v>
          </cell>
          <cell r="AB233">
            <v>0</v>
          </cell>
        </row>
        <row r="234">
          <cell r="P234">
            <v>0</v>
          </cell>
          <cell r="Z234">
            <v>0</v>
          </cell>
          <cell r="AA234">
            <v>0</v>
          </cell>
          <cell r="AB234">
            <v>0</v>
          </cell>
        </row>
        <row r="235">
          <cell r="P235">
            <v>0</v>
          </cell>
          <cell r="Z235">
            <v>0</v>
          </cell>
          <cell r="AA235">
            <v>0</v>
          </cell>
          <cell r="AB235">
            <v>0</v>
          </cell>
        </row>
        <row r="236">
          <cell r="B236" t="str">
            <v>Összesen</v>
          </cell>
          <cell r="D236" t="str">
            <v>Integrált Szoc.Int.</v>
          </cell>
          <cell r="E236">
            <v>128064</v>
          </cell>
          <cell r="F236">
            <v>0</v>
          </cell>
          <cell r="G236">
            <v>972</v>
          </cell>
          <cell r="H236">
            <v>0</v>
          </cell>
          <cell r="I236">
            <v>236941</v>
          </cell>
          <cell r="J236">
            <v>502</v>
          </cell>
          <cell r="K236">
            <v>0</v>
          </cell>
          <cell r="L236">
            <v>0</v>
          </cell>
          <cell r="M236">
            <v>0</v>
          </cell>
          <cell r="N236">
            <v>22567</v>
          </cell>
          <cell r="O236">
            <v>0</v>
          </cell>
          <cell r="P236">
            <v>389046</v>
          </cell>
          <cell r="Q236">
            <v>147056</v>
          </cell>
          <cell r="R236">
            <v>63919</v>
          </cell>
          <cell r="S236">
            <v>171691</v>
          </cell>
          <cell r="T236">
            <v>0</v>
          </cell>
          <cell r="U236">
            <v>0</v>
          </cell>
          <cell r="V236">
            <v>0</v>
          </cell>
          <cell r="W236">
            <v>388</v>
          </cell>
          <cell r="X236">
            <v>833</v>
          </cell>
          <cell r="Y236">
            <v>5159</v>
          </cell>
          <cell r="Z236">
            <v>389046</v>
          </cell>
          <cell r="AA236">
            <v>0</v>
          </cell>
          <cell r="AB236">
            <v>389046</v>
          </cell>
        </row>
        <row r="237">
          <cell r="A237">
            <v>11</v>
          </cell>
          <cell r="B237" t="str">
            <v>Integrált Nappali Szoc.Int.</v>
          </cell>
          <cell r="C237">
            <v>1</v>
          </cell>
          <cell r="D237" t="str">
            <v>00előirányzat</v>
          </cell>
          <cell r="E237">
            <v>11084</v>
          </cell>
          <cell r="G237">
            <v>4184</v>
          </cell>
          <cell r="I237">
            <v>54762</v>
          </cell>
          <cell r="P237">
            <v>70030</v>
          </cell>
          <cell r="Q237">
            <v>24414</v>
          </cell>
          <cell r="R237">
            <v>10775</v>
          </cell>
          <cell r="S237">
            <v>34841</v>
          </cell>
          <cell r="Z237">
            <v>70030</v>
          </cell>
          <cell r="AA237">
            <v>0</v>
          </cell>
          <cell r="AB237">
            <v>70030</v>
          </cell>
        </row>
        <row r="238">
          <cell r="C238">
            <v>2</v>
          </cell>
          <cell r="D238" t="str">
            <v>jóváhagyott pénzmaradvány</v>
          </cell>
          <cell r="N238">
            <v>1160</v>
          </cell>
          <cell r="P238">
            <v>1160</v>
          </cell>
          <cell r="Q238">
            <v>853</v>
          </cell>
          <cell r="R238">
            <v>307</v>
          </cell>
          <cell r="Z238">
            <v>1160</v>
          </cell>
          <cell r="AA238">
            <v>0</v>
          </cell>
          <cell r="AB238">
            <v>1160</v>
          </cell>
        </row>
        <row r="239">
          <cell r="C239">
            <v>3</v>
          </cell>
          <cell r="D239" t="str">
            <v>pm.terhelő bef.kötelezettség</v>
          </cell>
          <cell r="N239">
            <v>967</v>
          </cell>
          <cell r="P239">
            <v>967</v>
          </cell>
          <cell r="S239">
            <v>967</v>
          </cell>
          <cell r="Z239">
            <v>967</v>
          </cell>
          <cell r="AA239">
            <v>0</v>
          </cell>
          <cell r="AB239">
            <v>967</v>
          </cell>
        </row>
        <row r="240">
          <cell r="D240" t="str">
            <v>sh1(7)</v>
          </cell>
          <cell r="K240">
            <v>700</v>
          </cell>
          <cell r="P240">
            <v>700</v>
          </cell>
          <cell r="Q240">
            <v>196</v>
          </cell>
          <cell r="R240">
            <v>65</v>
          </cell>
          <cell r="S240">
            <v>439</v>
          </cell>
          <cell r="Z240">
            <v>700</v>
          </cell>
          <cell r="AA240">
            <v>0</v>
          </cell>
          <cell r="AB240">
            <v>700</v>
          </cell>
        </row>
        <row r="241">
          <cell r="D241" t="str">
            <v>sh1(8)</v>
          </cell>
          <cell r="K241">
            <v>214</v>
          </cell>
          <cell r="P241">
            <v>214</v>
          </cell>
          <cell r="Q241">
            <v>73</v>
          </cell>
          <cell r="R241">
            <v>25</v>
          </cell>
          <cell r="S241">
            <v>116</v>
          </cell>
          <cell r="Z241">
            <v>214</v>
          </cell>
          <cell r="AA241">
            <v>0</v>
          </cell>
          <cell r="AB241">
            <v>214</v>
          </cell>
        </row>
        <row r="242">
          <cell r="C242">
            <v>8</v>
          </cell>
          <cell r="D242" t="str">
            <v>közhasznú</v>
          </cell>
          <cell r="I242">
            <v>12</v>
          </cell>
          <cell r="J242">
            <v>27</v>
          </cell>
          <cell r="P242">
            <v>39</v>
          </cell>
          <cell r="Q242">
            <v>26</v>
          </cell>
          <cell r="R242">
            <v>13</v>
          </cell>
          <cell r="Z242">
            <v>39</v>
          </cell>
          <cell r="AA242">
            <v>0</v>
          </cell>
          <cell r="AB242">
            <v>39</v>
          </cell>
        </row>
        <row r="243">
          <cell r="C243">
            <v>13</v>
          </cell>
          <cell r="D243" t="str">
            <v>bérfejlesztés</v>
          </cell>
          <cell r="I243">
            <v>2134</v>
          </cell>
          <cell r="P243">
            <v>2134</v>
          </cell>
          <cell r="Q243">
            <v>1569</v>
          </cell>
          <cell r="R243">
            <v>565</v>
          </cell>
          <cell r="Z243">
            <v>2134</v>
          </cell>
          <cell r="AA243">
            <v>0</v>
          </cell>
          <cell r="AB243">
            <v>2134</v>
          </cell>
        </row>
        <row r="244">
          <cell r="D244" t="str">
            <v>sh1(19)</v>
          </cell>
          <cell r="K244">
            <v>183</v>
          </cell>
          <cell r="P244">
            <v>183</v>
          </cell>
          <cell r="Q244">
            <v>76</v>
          </cell>
          <cell r="R244">
            <v>25</v>
          </cell>
          <cell r="S244">
            <v>82</v>
          </cell>
          <cell r="Z244">
            <v>183</v>
          </cell>
          <cell r="AA244">
            <v>0</v>
          </cell>
          <cell r="AB244">
            <v>183</v>
          </cell>
        </row>
        <row r="245">
          <cell r="C245">
            <v>14</v>
          </cell>
          <cell r="D245" t="str">
            <v>4% bérfejlesztés</v>
          </cell>
          <cell r="I245">
            <v>-84</v>
          </cell>
          <cell r="P245">
            <v>-84</v>
          </cell>
          <cell r="Q245">
            <v>-62</v>
          </cell>
          <cell r="R245">
            <v>-22</v>
          </cell>
          <cell r="Z245">
            <v>-84</v>
          </cell>
          <cell r="AA245">
            <v>0</v>
          </cell>
          <cell r="AB245">
            <v>-84</v>
          </cell>
        </row>
        <row r="246">
          <cell r="P246">
            <v>0</v>
          </cell>
          <cell r="Z246">
            <v>0</v>
          </cell>
          <cell r="AA246">
            <v>0</v>
          </cell>
          <cell r="AB246">
            <v>0</v>
          </cell>
        </row>
        <row r="247">
          <cell r="P247">
            <v>0</v>
          </cell>
          <cell r="Z247">
            <v>0</v>
          </cell>
          <cell r="AA247">
            <v>0</v>
          </cell>
          <cell r="AB247">
            <v>0</v>
          </cell>
        </row>
        <row r="248">
          <cell r="P248">
            <v>0</v>
          </cell>
          <cell r="Z248">
            <v>0</v>
          </cell>
          <cell r="AA248">
            <v>0</v>
          </cell>
          <cell r="AB248">
            <v>0</v>
          </cell>
        </row>
        <row r="249">
          <cell r="P249">
            <v>0</v>
          </cell>
          <cell r="Z249">
            <v>0</v>
          </cell>
          <cell r="AA249">
            <v>0</v>
          </cell>
          <cell r="AB249">
            <v>0</v>
          </cell>
        </row>
        <row r="250">
          <cell r="P250">
            <v>0</v>
          </cell>
          <cell r="Z250">
            <v>0</v>
          </cell>
          <cell r="AA250">
            <v>0</v>
          </cell>
          <cell r="AB250">
            <v>0</v>
          </cell>
        </row>
        <row r="251">
          <cell r="P251">
            <v>0</v>
          </cell>
          <cell r="Z251">
            <v>0</v>
          </cell>
          <cell r="AA251">
            <v>0</v>
          </cell>
          <cell r="AB251">
            <v>0</v>
          </cell>
        </row>
        <row r="252">
          <cell r="P252">
            <v>0</v>
          </cell>
          <cell r="Z252">
            <v>0</v>
          </cell>
          <cell r="AA252">
            <v>0</v>
          </cell>
          <cell r="AB252">
            <v>0</v>
          </cell>
        </row>
        <row r="253">
          <cell r="P253">
            <v>0</v>
          </cell>
          <cell r="Z253">
            <v>0</v>
          </cell>
          <cell r="AA253">
            <v>0</v>
          </cell>
          <cell r="AB253">
            <v>0</v>
          </cell>
        </row>
        <row r="254">
          <cell r="P254">
            <v>0</v>
          </cell>
          <cell r="Z254">
            <v>0</v>
          </cell>
          <cell r="AA254">
            <v>0</v>
          </cell>
          <cell r="AB254">
            <v>0</v>
          </cell>
        </row>
        <row r="255">
          <cell r="P255">
            <v>0</v>
          </cell>
          <cell r="Z255">
            <v>0</v>
          </cell>
          <cell r="AA255">
            <v>0</v>
          </cell>
          <cell r="AB255">
            <v>0</v>
          </cell>
        </row>
        <row r="256">
          <cell r="P256">
            <v>0</v>
          </cell>
          <cell r="Z256">
            <v>0</v>
          </cell>
          <cell r="AA256">
            <v>0</v>
          </cell>
          <cell r="AB256">
            <v>0</v>
          </cell>
        </row>
        <row r="257">
          <cell r="P257">
            <v>0</v>
          </cell>
          <cell r="Z257">
            <v>0</v>
          </cell>
          <cell r="AA257">
            <v>0</v>
          </cell>
          <cell r="AB257">
            <v>0</v>
          </cell>
        </row>
        <row r="258">
          <cell r="P258">
            <v>0</v>
          </cell>
          <cell r="Z258">
            <v>0</v>
          </cell>
          <cell r="AA258">
            <v>0</v>
          </cell>
          <cell r="AB258">
            <v>0</v>
          </cell>
        </row>
        <row r="259">
          <cell r="P259">
            <v>0</v>
          </cell>
          <cell r="Z259">
            <v>0</v>
          </cell>
          <cell r="AA259">
            <v>0</v>
          </cell>
          <cell r="AB259">
            <v>0</v>
          </cell>
        </row>
        <row r="260">
          <cell r="P260">
            <v>0</v>
          </cell>
          <cell r="Z260">
            <v>0</v>
          </cell>
          <cell r="AA260">
            <v>0</v>
          </cell>
          <cell r="AB260">
            <v>0</v>
          </cell>
        </row>
        <row r="261">
          <cell r="P261">
            <v>0</v>
          </cell>
          <cell r="Z261">
            <v>0</v>
          </cell>
          <cell r="AA261">
            <v>0</v>
          </cell>
          <cell r="AB261">
            <v>0</v>
          </cell>
        </row>
        <row r="262">
          <cell r="P262">
            <v>0</v>
          </cell>
          <cell r="Z262">
            <v>0</v>
          </cell>
          <cell r="AA262">
            <v>0</v>
          </cell>
          <cell r="AB262">
            <v>0</v>
          </cell>
        </row>
        <row r="263">
          <cell r="P263">
            <v>0</v>
          </cell>
          <cell r="Z263">
            <v>0</v>
          </cell>
          <cell r="AA263">
            <v>0</v>
          </cell>
          <cell r="AB263">
            <v>0</v>
          </cell>
        </row>
        <row r="264">
          <cell r="P264">
            <v>0</v>
          </cell>
          <cell r="Z264">
            <v>0</v>
          </cell>
          <cell r="AA264">
            <v>0</v>
          </cell>
          <cell r="AB264">
            <v>0</v>
          </cell>
        </row>
        <row r="265">
          <cell r="P265">
            <v>0</v>
          </cell>
          <cell r="Z265">
            <v>0</v>
          </cell>
          <cell r="AA265">
            <v>0</v>
          </cell>
          <cell r="AB265">
            <v>0</v>
          </cell>
        </row>
        <row r="266">
          <cell r="B266" t="str">
            <v>Összesen</v>
          </cell>
          <cell r="D266" t="str">
            <v>Integrált Nappali Szoc.Int.</v>
          </cell>
          <cell r="E266">
            <v>11084</v>
          </cell>
          <cell r="F266">
            <v>0</v>
          </cell>
          <cell r="G266">
            <v>4184</v>
          </cell>
          <cell r="H266">
            <v>0</v>
          </cell>
          <cell r="I266">
            <v>56824</v>
          </cell>
          <cell r="J266">
            <v>27</v>
          </cell>
          <cell r="K266">
            <v>1097</v>
          </cell>
          <cell r="L266">
            <v>0</v>
          </cell>
          <cell r="M266">
            <v>0</v>
          </cell>
          <cell r="N266">
            <v>2127</v>
          </cell>
          <cell r="O266">
            <v>0</v>
          </cell>
          <cell r="P266">
            <v>75343</v>
          </cell>
          <cell r="Q266">
            <v>27145</v>
          </cell>
          <cell r="R266">
            <v>11753</v>
          </cell>
          <cell r="S266">
            <v>36445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75343</v>
          </cell>
          <cell r="AA266">
            <v>0</v>
          </cell>
          <cell r="AB266">
            <v>75343</v>
          </cell>
        </row>
        <row r="267">
          <cell r="A267">
            <v>12</v>
          </cell>
          <cell r="B267" t="str">
            <v>Pécsi Gyermekotthon</v>
          </cell>
          <cell r="C267">
            <v>1</v>
          </cell>
          <cell r="D267" t="str">
            <v>00előirányzat</v>
          </cell>
          <cell r="E267">
            <v>1000</v>
          </cell>
          <cell r="G267">
            <v>360</v>
          </cell>
          <cell r="I267">
            <v>81195</v>
          </cell>
          <cell r="P267">
            <v>82555</v>
          </cell>
          <cell r="Q267">
            <v>36453</v>
          </cell>
          <cell r="R267">
            <v>15900</v>
          </cell>
          <cell r="S267">
            <v>28504</v>
          </cell>
          <cell r="W267">
            <v>1698</v>
          </cell>
          <cell r="Z267">
            <v>82555</v>
          </cell>
          <cell r="AA267">
            <v>0</v>
          </cell>
          <cell r="AB267">
            <v>82555</v>
          </cell>
        </row>
        <row r="268">
          <cell r="C268">
            <v>2</v>
          </cell>
          <cell r="D268" t="str">
            <v>jóváhagyott pénzmaradvány</v>
          </cell>
          <cell r="N268">
            <v>-1100</v>
          </cell>
          <cell r="P268">
            <v>-1100</v>
          </cell>
          <cell r="Q268">
            <v>78</v>
          </cell>
          <cell r="R268">
            <v>28</v>
          </cell>
          <cell r="S268">
            <v>-1206</v>
          </cell>
          <cell r="Z268">
            <v>-1100</v>
          </cell>
          <cell r="AA268">
            <v>0</v>
          </cell>
          <cell r="AB268">
            <v>-1100</v>
          </cell>
        </row>
        <row r="269">
          <cell r="C269">
            <v>3</v>
          </cell>
          <cell r="D269" t="str">
            <v>pm.terhelő bef.kötelezettség</v>
          </cell>
          <cell r="N269">
            <v>1475</v>
          </cell>
          <cell r="P269">
            <v>1475</v>
          </cell>
          <cell r="S269">
            <v>1475</v>
          </cell>
          <cell r="Z269">
            <v>1475</v>
          </cell>
          <cell r="AA269">
            <v>0</v>
          </cell>
          <cell r="AB269">
            <v>1475</v>
          </cell>
        </row>
        <row r="270">
          <cell r="D270" t="str">
            <v>sh1(9)</v>
          </cell>
          <cell r="J270">
            <v>30</v>
          </cell>
          <cell r="M270">
            <v>500</v>
          </cell>
          <cell r="P270">
            <v>530</v>
          </cell>
          <cell r="S270">
            <v>30</v>
          </cell>
          <cell r="X270">
            <v>500</v>
          </cell>
          <cell r="Z270">
            <v>530</v>
          </cell>
          <cell r="AA270">
            <v>0</v>
          </cell>
          <cell r="AB270">
            <v>530</v>
          </cell>
        </row>
        <row r="271">
          <cell r="C271">
            <v>9</v>
          </cell>
          <cell r="D271" t="str">
            <v>ped.szakkönyv</v>
          </cell>
          <cell r="I271">
            <v>146</v>
          </cell>
          <cell r="P271">
            <v>146</v>
          </cell>
          <cell r="Q271">
            <v>146</v>
          </cell>
          <cell r="Z271">
            <v>146</v>
          </cell>
          <cell r="AA271">
            <v>0</v>
          </cell>
          <cell r="AB271">
            <v>146</v>
          </cell>
        </row>
        <row r="272">
          <cell r="D272" t="str">
            <v>pót1 viharkárok</v>
          </cell>
          <cell r="I272">
            <v>5</v>
          </cell>
          <cell r="P272">
            <v>5</v>
          </cell>
          <cell r="X272">
            <v>5</v>
          </cell>
          <cell r="Z272">
            <v>5</v>
          </cell>
          <cell r="AA272">
            <v>0</v>
          </cell>
          <cell r="AB272">
            <v>5</v>
          </cell>
        </row>
        <row r="273">
          <cell r="C273">
            <v>13</v>
          </cell>
          <cell r="D273" t="str">
            <v>bérfejlesztés</v>
          </cell>
          <cell r="I273">
            <v>1167</v>
          </cell>
          <cell r="P273">
            <v>1167</v>
          </cell>
          <cell r="Q273">
            <v>858</v>
          </cell>
          <cell r="R273">
            <v>309</v>
          </cell>
          <cell r="Z273">
            <v>1167</v>
          </cell>
          <cell r="AA273">
            <v>0</v>
          </cell>
          <cell r="AB273">
            <v>1167</v>
          </cell>
        </row>
        <row r="274">
          <cell r="C274">
            <v>14</v>
          </cell>
          <cell r="D274" t="str">
            <v>4% bérfejlesztés</v>
          </cell>
          <cell r="I274">
            <v>-79</v>
          </cell>
          <cell r="P274">
            <v>-79</v>
          </cell>
          <cell r="Q274">
            <v>-58</v>
          </cell>
          <cell r="R274">
            <v>-21</v>
          </cell>
          <cell r="Z274">
            <v>-79</v>
          </cell>
          <cell r="AA274">
            <v>0</v>
          </cell>
          <cell r="AB274">
            <v>-79</v>
          </cell>
        </row>
        <row r="275">
          <cell r="P275">
            <v>0</v>
          </cell>
          <cell r="Z275">
            <v>0</v>
          </cell>
          <cell r="AA275">
            <v>0</v>
          </cell>
          <cell r="AB275">
            <v>0</v>
          </cell>
        </row>
        <row r="276">
          <cell r="P276">
            <v>0</v>
          </cell>
          <cell r="Z276">
            <v>0</v>
          </cell>
          <cell r="AA276">
            <v>0</v>
          </cell>
          <cell r="AB276">
            <v>0</v>
          </cell>
        </row>
        <row r="277">
          <cell r="P277">
            <v>0</v>
          </cell>
          <cell r="Z277">
            <v>0</v>
          </cell>
          <cell r="AA277">
            <v>0</v>
          </cell>
          <cell r="AB277">
            <v>0</v>
          </cell>
        </row>
        <row r="278">
          <cell r="P278">
            <v>0</v>
          </cell>
          <cell r="Z278">
            <v>0</v>
          </cell>
          <cell r="AA278">
            <v>0</v>
          </cell>
          <cell r="AB278">
            <v>0</v>
          </cell>
        </row>
        <row r="279">
          <cell r="P279">
            <v>0</v>
          </cell>
          <cell r="Z279">
            <v>0</v>
          </cell>
          <cell r="AA279">
            <v>0</v>
          </cell>
          <cell r="AB279">
            <v>0</v>
          </cell>
        </row>
        <row r="280">
          <cell r="P280">
            <v>0</v>
          </cell>
          <cell r="Z280">
            <v>0</v>
          </cell>
          <cell r="AA280">
            <v>0</v>
          </cell>
          <cell r="AB280">
            <v>0</v>
          </cell>
        </row>
        <row r="281">
          <cell r="P281">
            <v>0</v>
          </cell>
          <cell r="Z281">
            <v>0</v>
          </cell>
          <cell r="AA281">
            <v>0</v>
          </cell>
          <cell r="AB281">
            <v>0</v>
          </cell>
        </row>
        <row r="282">
          <cell r="P282">
            <v>0</v>
          </cell>
          <cell r="Z282">
            <v>0</v>
          </cell>
          <cell r="AA282">
            <v>0</v>
          </cell>
          <cell r="AB282">
            <v>0</v>
          </cell>
        </row>
        <row r="283">
          <cell r="P283">
            <v>0</v>
          </cell>
          <cell r="Z283">
            <v>0</v>
          </cell>
          <cell r="AA283">
            <v>0</v>
          </cell>
          <cell r="AB283">
            <v>0</v>
          </cell>
        </row>
        <row r="284">
          <cell r="P284">
            <v>0</v>
          </cell>
          <cell r="Z284">
            <v>0</v>
          </cell>
          <cell r="AA284">
            <v>0</v>
          </cell>
          <cell r="AB284">
            <v>0</v>
          </cell>
        </row>
        <row r="285">
          <cell r="P285">
            <v>0</v>
          </cell>
          <cell r="Z285">
            <v>0</v>
          </cell>
          <cell r="AA285">
            <v>0</v>
          </cell>
          <cell r="AB285">
            <v>0</v>
          </cell>
        </row>
        <row r="286">
          <cell r="P286">
            <v>0</v>
          </cell>
          <cell r="Z286">
            <v>0</v>
          </cell>
          <cell r="AA286">
            <v>0</v>
          </cell>
          <cell r="AB286">
            <v>0</v>
          </cell>
        </row>
        <row r="287">
          <cell r="P287">
            <v>0</v>
          </cell>
          <cell r="Z287">
            <v>0</v>
          </cell>
          <cell r="AA287">
            <v>0</v>
          </cell>
          <cell r="AB287">
            <v>0</v>
          </cell>
        </row>
        <row r="288">
          <cell r="P288">
            <v>0</v>
          </cell>
          <cell r="Z288">
            <v>0</v>
          </cell>
          <cell r="AA288">
            <v>0</v>
          </cell>
          <cell r="AB288">
            <v>0</v>
          </cell>
        </row>
        <row r="289">
          <cell r="P289">
            <v>0</v>
          </cell>
          <cell r="Z289">
            <v>0</v>
          </cell>
          <cell r="AA289">
            <v>0</v>
          </cell>
          <cell r="AB289">
            <v>0</v>
          </cell>
        </row>
        <row r="290">
          <cell r="P290">
            <v>0</v>
          </cell>
          <cell r="Z290">
            <v>0</v>
          </cell>
          <cell r="AA290">
            <v>0</v>
          </cell>
          <cell r="AB290">
            <v>0</v>
          </cell>
        </row>
        <row r="291">
          <cell r="P291">
            <v>0</v>
          </cell>
          <cell r="Z291">
            <v>0</v>
          </cell>
          <cell r="AA291">
            <v>0</v>
          </cell>
          <cell r="AB291">
            <v>0</v>
          </cell>
        </row>
        <row r="292">
          <cell r="P292">
            <v>0</v>
          </cell>
          <cell r="Z292">
            <v>0</v>
          </cell>
          <cell r="AA292">
            <v>0</v>
          </cell>
          <cell r="AB292">
            <v>0</v>
          </cell>
        </row>
        <row r="293">
          <cell r="P293">
            <v>0</v>
          </cell>
          <cell r="Z293">
            <v>0</v>
          </cell>
          <cell r="AA293">
            <v>0</v>
          </cell>
          <cell r="AB293">
            <v>0</v>
          </cell>
        </row>
        <row r="294">
          <cell r="P294">
            <v>0</v>
          </cell>
          <cell r="Z294">
            <v>0</v>
          </cell>
          <cell r="AA294">
            <v>0</v>
          </cell>
          <cell r="AB294">
            <v>0</v>
          </cell>
        </row>
        <row r="295">
          <cell r="P295">
            <v>0</v>
          </cell>
          <cell r="Z295">
            <v>0</v>
          </cell>
          <cell r="AA295">
            <v>0</v>
          </cell>
          <cell r="AB295">
            <v>0</v>
          </cell>
        </row>
        <row r="296">
          <cell r="P296">
            <v>0</v>
          </cell>
          <cell r="Z296">
            <v>0</v>
          </cell>
          <cell r="AA296">
            <v>0</v>
          </cell>
          <cell r="AB296">
            <v>0</v>
          </cell>
        </row>
        <row r="297">
          <cell r="P297">
            <v>0</v>
          </cell>
          <cell r="Z297">
            <v>0</v>
          </cell>
          <cell r="AA297">
            <v>0</v>
          </cell>
          <cell r="AB297">
            <v>0</v>
          </cell>
        </row>
        <row r="298">
          <cell r="P298">
            <v>0</v>
          </cell>
          <cell r="Z298">
            <v>0</v>
          </cell>
          <cell r="AA298">
            <v>0</v>
          </cell>
          <cell r="AB298">
            <v>0</v>
          </cell>
        </row>
        <row r="299">
          <cell r="B299" t="str">
            <v>Összesen</v>
          </cell>
          <cell r="D299" t="str">
            <v>Pécsi Gyermekotthon és ...</v>
          </cell>
          <cell r="E299">
            <v>1000</v>
          </cell>
          <cell r="F299">
            <v>0</v>
          </cell>
          <cell r="G299">
            <v>360</v>
          </cell>
          <cell r="H299">
            <v>0</v>
          </cell>
          <cell r="I299">
            <v>82434</v>
          </cell>
          <cell r="J299">
            <v>30</v>
          </cell>
          <cell r="K299">
            <v>0</v>
          </cell>
          <cell r="L299">
            <v>0</v>
          </cell>
          <cell r="M299">
            <v>500</v>
          </cell>
          <cell r="N299">
            <v>375</v>
          </cell>
          <cell r="O299">
            <v>0</v>
          </cell>
          <cell r="P299">
            <v>84699</v>
          </cell>
          <cell r="Q299">
            <v>37477</v>
          </cell>
          <cell r="R299">
            <v>16216</v>
          </cell>
          <cell r="S299">
            <v>28803</v>
          </cell>
          <cell r="T299">
            <v>0</v>
          </cell>
          <cell r="U299">
            <v>0</v>
          </cell>
          <cell r="V299">
            <v>0</v>
          </cell>
          <cell r="W299">
            <v>1698</v>
          </cell>
          <cell r="X299">
            <v>505</v>
          </cell>
          <cell r="Y299">
            <v>0</v>
          </cell>
          <cell r="Z299">
            <v>84699</v>
          </cell>
          <cell r="AA299">
            <v>0</v>
          </cell>
          <cell r="AB299">
            <v>84699</v>
          </cell>
        </row>
        <row r="300">
          <cell r="A300">
            <v>14</v>
          </cell>
          <cell r="B300" t="str">
            <v>Oktátásügyi Szolgálat (pici)</v>
          </cell>
          <cell r="C300">
            <v>1</v>
          </cell>
          <cell r="D300" t="str">
            <v>00előirányzat</v>
          </cell>
          <cell r="E300">
            <v>13205</v>
          </cell>
          <cell r="G300">
            <v>2149</v>
          </cell>
          <cell r="I300">
            <v>84165</v>
          </cell>
          <cell r="P300">
            <v>99519</v>
          </cell>
          <cell r="Q300">
            <v>35166</v>
          </cell>
          <cell r="R300">
            <v>13619</v>
          </cell>
          <cell r="S300">
            <v>50734</v>
          </cell>
          <cell r="Z300">
            <v>99519</v>
          </cell>
          <cell r="AA300">
            <v>0</v>
          </cell>
          <cell r="AB300">
            <v>99519</v>
          </cell>
        </row>
        <row r="301">
          <cell r="C301">
            <v>5</v>
          </cell>
          <cell r="D301" t="str">
            <v>jóváhagyott pénzmaradvány</v>
          </cell>
          <cell r="N301">
            <v>10007</v>
          </cell>
          <cell r="P301">
            <v>10007</v>
          </cell>
          <cell r="Q301">
            <v>3199</v>
          </cell>
          <cell r="R301">
            <v>1151</v>
          </cell>
          <cell r="Y301">
            <v>5657</v>
          </cell>
          <cell r="Z301">
            <v>10007</v>
          </cell>
          <cell r="AA301">
            <v>0</v>
          </cell>
          <cell r="AB301">
            <v>10007</v>
          </cell>
        </row>
        <row r="302">
          <cell r="C302">
            <v>6</v>
          </cell>
          <cell r="D302" t="str">
            <v>pm.terhelő bef.kötelezettség</v>
          </cell>
          <cell r="N302">
            <v>1670</v>
          </cell>
          <cell r="P302">
            <v>1670</v>
          </cell>
          <cell r="S302">
            <v>1670</v>
          </cell>
          <cell r="Z302">
            <v>1670</v>
          </cell>
          <cell r="AA302">
            <v>0</v>
          </cell>
          <cell r="AB302">
            <v>1670</v>
          </cell>
        </row>
        <row r="303">
          <cell r="C303">
            <v>7</v>
          </cell>
          <cell r="D303" t="str">
            <v>tárgyévi eir.mód.korrekció</v>
          </cell>
          <cell r="P303">
            <v>0</v>
          </cell>
          <cell r="Z303">
            <v>0</v>
          </cell>
          <cell r="AA303">
            <v>0</v>
          </cell>
          <cell r="AB303">
            <v>0</v>
          </cell>
        </row>
        <row r="304">
          <cell r="D304" t="str">
            <v>shk.</v>
          </cell>
          <cell r="P304">
            <v>0</v>
          </cell>
          <cell r="S304">
            <v>5657</v>
          </cell>
          <cell r="Y304">
            <v>-5657</v>
          </cell>
          <cell r="Z304">
            <v>0</v>
          </cell>
          <cell r="AA304">
            <v>0</v>
          </cell>
          <cell r="AB304">
            <v>0</v>
          </cell>
        </row>
        <row r="305">
          <cell r="C305">
            <v>12</v>
          </cell>
          <cell r="D305" t="str">
            <v>elvonás</v>
          </cell>
          <cell r="I305">
            <v>-757</v>
          </cell>
          <cell r="P305">
            <v>-757</v>
          </cell>
          <cell r="S305">
            <v>-757</v>
          </cell>
          <cell r="Z305">
            <v>-757</v>
          </cell>
          <cell r="AA305">
            <v>0</v>
          </cell>
          <cell r="AB305">
            <v>-757</v>
          </cell>
        </row>
        <row r="306">
          <cell r="C306">
            <v>13</v>
          </cell>
          <cell r="D306" t="str">
            <v>bérfejlesztés</v>
          </cell>
          <cell r="I306">
            <v>2432</v>
          </cell>
          <cell r="P306">
            <v>2432</v>
          </cell>
          <cell r="Q306">
            <v>1788</v>
          </cell>
          <cell r="R306">
            <v>644</v>
          </cell>
          <cell r="Z306">
            <v>2432</v>
          </cell>
          <cell r="AA306">
            <v>0</v>
          </cell>
          <cell r="AB306">
            <v>2432</v>
          </cell>
        </row>
        <row r="307">
          <cell r="C307">
            <v>14</v>
          </cell>
          <cell r="D307" t="str">
            <v>4% bérfejlesztés</v>
          </cell>
          <cell r="I307">
            <v>-672</v>
          </cell>
          <cell r="P307">
            <v>-672</v>
          </cell>
          <cell r="Q307">
            <v>-494</v>
          </cell>
          <cell r="R307">
            <v>-178</v>
          </cell>
          <cell r="Z307">
            <v>-672</v>
          </cell>
          <cell r="AA307">
            <v>0</v>
          </cell>
          <cell r="AB307">
            <v>-672</v>
          </cell>
        </row>
        <row r="308">
          <cell r="P308">
            <v>0</v>
          </cell>
          <cell r="Z308">
            <v>0</v>
          </cell>
          <cell r="AA308">
            <v>0</v>
          </cell>
          <cell r="AB308">
            <v>0</v>
          </cell>
        </row>
        <row r="309">
          <cell r="P309">
            <v>0</v>
          </cell>
          <cell r="Z309">
            <v>0</v>
          </cell>
          <cell r="AA309">
            <v>0</v>
          </cell>
          <cell r="AB309">
            <v>0</v>
          </cell>
        </row>
        <row r="310">
          <cell r="P310">
            <v>0</v>
          </cell>
          <cell r="Z310">
            <v>0</v>
          </cell>
          <cell r="AA310">
            <v>0</v>
          </cell>
          <cell r="AB310">
            <v>0</v>
          </cell>
        </row>
        <row r="311">
          <cell r="P311">
            <v>0</v>
          </cell>
          <cell r="Z311">
            <v>0</v>
          </cell>
          <cell r="AA311">
            <v>0</v>
          </cell>
          <cell r="AB311">
            <v>0</v>
          </cell>
        </row>
        <row r="312">
          <cell r="P312">
            <v>0</v>
          </cell>
          <cell r="Z312">
            <v>0</v>
          </cell>
          <cell r="AA312">
            <v>0</v>
          </cell>
          <cell r="AB312">
            <v>0</v>
          </cell>
        </row>
        <row r="313">
          <cell r="P313">
            <v>0</v>
          </cell>
          <cell r="Z313">
            <v>0</v>
          </cell>
          <cell r="AA313">
            <v>0</v>
          </cell>
          <cell r="AB313">
            <v>0</v>
          </cell>
        </row>
        <row r="314">
          <cell r="P314">
            <v>0</v>
          </cell>
          <cell r="Z314">
            <v>0</v>
          </cell>
          <cell r="AA314">
            <v>0</v>
          </cell>
          <cell r="AB314">
            <v>0</v>
          </cell>
        </row>
        <row r="315">
          <cell r="P315">
            <v>0</v>
          </cell>
          <cell r="Z315">
            <v>0</v>
          </cell>
          <cell r="AA315">
            <v>0</v>
          </cell>
          <cell r="AB315">
            <v>0</v>
          </cell>
        </row>
        <row r="316">
          <cell r="P316">
            <v>0</v>
          </cell>
          <cell r="Z316">
            <v>0</v>
          </cell>
          <cell r="AA316">
            <v>0</v>
          </cell>
          <cell r="AB316">
            <v>0</v>
          </cell>
        </row>
        <row r="317">
          <cell r="P317">
            <v>0</v>
          </cell>
          <cell r="Z317">
            <v>0</v>
          </cell>
          <cell r="AA317">
            <v>0</v>
          </cell>
          <cell r="AB317">
            <v>0</v>
          </cell>
        </row>
        <row r="318">
          <cell r="P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P319">
            <v>0</v>
          </cell>
          <cell r="Z319">
            <v>0</v>
          </cell>
          <cell r="AA319">
            <v>0</v>
          </cell>
          <cell r="AB319">
            <v>0</v>
          </cell>
        </row>
        <row r="320">
          <cell r="P320">
            <v>0</v>
          </cell>
          <cell r="Z320">
            <v>0</v>
          </cell>
          <cell r="AA320">
            <v>0</v>
          </cell>
          <cell r="AB320">
            <v>0</v>
          </cell>
        </row>
        <row r="321">
          <cell r="P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P322">
            <v>0</v>
          </cell>
          <cell r="Z322">
            <v>0</v>
          </cell>
          <cell r="AA322">
            <v>0</v>
          </cell>
          <cell r="AB322">
            <v>0</v>
          </cell>
        </row>
        <row r="323">
          <cell r="P323">
            <v>0</v>
          </cell>
          <cell r="Z323">
            <v>0</v>
          </cell>
          <cell r="AA323">
            <v>0</v>
          </cell>
          <cell r="AB323">
            <v>0</v>
          </cell>
        </row>
        <row r="324">
          <cell r="P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P325">
            <v>0</v>
          </cell>
          <cell r="Z325">
            <v>0</v>
          </cell>
          <cell r="AA325">
            <v>0</v>
          </cell>
          <cell r="AB325">
            <v>0</v>
          </cell>
        </row>
        <row r="326">
          <cell r="P326">
            <v>0</v>
          </cell>
          <cell r="Z326">
            <v>0</v>
          </cell>
          <cell r="AA326">
            <v>0</v>
          </cell>
          <cell r="AB326">
            <v>0</v>
          </cell>
        </row>
        <row r="327">
          <cell r="P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B328" t="str">
            <v>Összesen</v>
          </cell>
          <cell r="D328" t="str">
            <v>Oktatásügyi Szolg.</v>
          </cell>
          <cell r="E328">
            <v>13205</v>
          </cell>
          <cell r="F328">
            <v>0</v>
          </cell>
          <cell r="G328">
            <v>2149</v>
          </cell>
          <cell r="H328">
            <v>0</v>
          </cell>
          <cell r="I328">
            <v>85168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11677</v>
          </cell>
          <cell r="O328">
            <v>0</v>
          </cell>
          <cell r="P328">
            <v>112199</v>
          </cell>
          <cell r="Q328">
            <v>39659</v>
          </cell>
          <cell r="R328">
            <v>15236</v>
          </cell>
          <cell r="S328">
            <v>57304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112199</v>
          </cell>
          <cell r="AA328">
            <v>0</v>
          </cell>
          <cell r="AB328">
            <v>112199</v>
          </cell>
        </row>
        <row r="329">
          <cell r="B329" t="str">
            <v>Óvodák</v>
          </cell>
          <cell r="C329">
            <v>1</v>
          </cell>
          <cell r="D329" t="str">
            <v>00előirányzat</v>
          </cell>
          <cell r="E329">
            <v>106950</v>
          </cell>
          <cell r="G329">
            <v>31990</v>
          </cell>
          <cell r="I329">
            <v>870741</v>
          </cell>
          <cell r="P329">
            <v>1009681</v>
          </cell>
          <cell r="Q329">
            <v>498375</v>
          </cell>
          <cell r="R329">
            <v>211253</v>
          </cell>
          <cell r="S329">
            <v>297135</v>
          </cell>
          <cell r="W329">
            <v>2918</v>
          </cell>
          <cell r="Z329">
            <v>1009681</v>
          </cell>
          <cell r="AA329">
            <v>0</v>
          </cell>
          <cell r="AB329">
            <v>1009681</v>
          </cell>
        </row>
        <row r="330">
          <cell r="C330">
            <v>5</v>
          </cell>
          <cell r="D330" t="str">
            <v>jóváhagyott pénzmaradvány</v>
          </cell>
          <cell r="N330">
            <v>-2817</v>
          </cell>
          <cell r="P330">
            <v>-2817</v>
          </cell>
          <cell r="Q330">
            <v>232</v>
          </cell>
          <cell r="S330">
            <v>-3049</v>
          </cell>
          <cell r="Z330">
            <v>-2817</v>
          </cell>
          <cell r="AA330">
            <v>0</v>
          </cell>
          <cell r="AB330">
            <v>-2817</v>
          </cell>
        </row>
        <row r="331">
          <cell r="C331">
            <v>6</v>
          </cell>
          <cell r="D331" t="str">
            <v>pm.terhelő bef.kötelezettség</v>
          </cell>
          <cell r="N331">
            <v>4827</v>
          </cell>
          <cell r="P331">
            <v>4827</v>
          </cell>
          <cell r="S331">
            <v>4827</v>
          </cell>
          <cell r="Z331">
            <v>4827</v>
          </cell>
          <cell r="AA331">
            <v>0</v>
          </cell>
          <cell r="AB331">
            <v>4827</v>
          </cell>
        </row>
        <row r="332">
          <cell r="C332">
            <v>7</v>
          </cell>
          <cell r="D332" t="str">
            <v>tárgyévi eir.mód.korrekció</v>
          </cell>
          <cell r="I332">
            <v>2641</v>
          </cell>
          <cell r="P332">
            <v>2641</v>
          </cell>
          <cell r="S332">
            <v>2641</v>
          </cell>
          <cell r="Z332">
            <v>2641</v>
          </cell>
          <cell r="AA332">
            <v>0</v>
          </cell>
          <cell r="AB332">
            <v>2641</v>
          </cell>
        </row>
        <row r="333">
          <cell r="B333" t="str">
            <v>Pécs-Pécsbányatelep</v>
          </cell>
          <cell r="D333" t="str">
            <v>támogatás</v>
          </cell>
          <cell r="I333">
            <v>40</v>
          </cell>
          <cell r="P333">
            <v>40</v>
          </cell>
          <cell r="S333">
            <v>40</v>
          </cell>
          <cell r="Z333">
            <v>40</v>
          </cell>
          <cell r="AA333">
            <v>0</v>
          </cell>
          <cell r="AB333">
            <v>40</v>
          </cell>
        </row>
        <row r="334">
          <cell r="B334" t="str">
            <v>Bókay Endre</v>
          </cell>
          <cell r="D334" t="str">
            <v>Tisztségviselői keret</v>
          </cell>
          <cell r="I334">
            <v>100</v>
          </cell>
          <cell r="P334">
            <v>100</v>
          </cell>
          <cell r="S334">
            <v>100</v>
          </cell>
          <cell r="Z334">
            <v>100</v>
          </cell>
          <cell r="AA334">
            <v>0</v>
          </cell>
          <cell r="AB334">
            <v>100</v>
          </cell>
        </row>
        <row r="335">
          <cell r="D335" t="str">
            <v>Német Kisebbségi Önkormányzat</v>
          </cell>
          <cell r="I335">
            <v>120</v>
          </cell>
          <cell r="P335">
            <v>120</v>
          </cell>
          <cell r="S335">
            <v>120</v>
          </cell>
          <cell r="Z335">
            <v>120</v>
          </cell>
          <cell r="AA335">
            <v>0</v>
          </cell>
          <cell r="AB335">
            <v>120</v>
          </cell>
        </row>
        <row r="336">
          <cell r="C336">
            <v>10</v>
          </cell>
          <cell r="D336" t="str">
            <v>ped.szakkönyv</v>
          </cell>
          <cell r="I336">
            <v>4252</v>
          </cell>
          <cell r="P336">
            <v>4252</v>
          </cell>
          <cell r="Q336">
            <v>4252</v>
          </cell>
          <cell r="Z336">
            <v>4252</v>
          </cell>
          <cell r="AA336">
            <v>0</v>
          </cell>
          <cell r="AB336">
            <v>4252</v>
          </cell>
        </row>
        <row r="337">
          <cell r="P337">
            <v>0</v>
          </cell>
          <cell r="Z337">
            <v>0</v>
          </cell>
          <cell r="AA337">
            <v>0</v>
          </cell>
          <cell r="AB337">
            <v>0</v>
          </cell>
        </row>
        <row r="338">
          <cell r="A338" t="str">
            <v> </v>
          </cell>
          <cell r="P338">
            <v>0</v>
          </cell>
          <cell r="Z338">
            <v>0</v>
          </cell>
          <cell r="AA338">
            <v>0</v>
          </cell>
          <cell r="AB338">
            <v>0</v>
          </cell>
        </row>
        <row r="339">
          <cell r="D339" t="str">
            <v>pót1 viharkárok</v>
          </cell>
          <cell r="I339">
            <v>27</v>
          </cell>
          <cell r="P339">
            <v>27</v>
          </cell>
          <cell r="X339">
            <v>27</v>
          </cell>
          <cell r="Z339">
            <v>27</v>
          </cell>
          <cell r="AA339">
            <v>0</v>
          </cell>
          <cell r="AB339">
            <v>27</v>
          </cell>
        </row>
        <row r="340">
          <cell r="C340">
            <v>12</v>
          </cell>
          <cell r="D340" t="str">
            <v>elvonás</v>
          </cell>
          <cell r="I340">
            <v>-2785</v>
          </cell>
          <cell r="P340">
            <v>-2785</v>
          </cell>
          <cell r="S340">
            <v>-2785</v>
          </cell>
          <cell r="Z340">
            <v>-2785</v>
          </cell>
          <cell r="AA340">
            <v>0</v>
          </cell>
          <cell r="AB340">
            <v>-2785</v>
          </cell>
        </row>
        <row r="341">
          <cell r="C341">
            <v>13</v>
          </cell>
          <cell r="D341" t="str">
            <v>bérfejlesztés</v>
          </cell>
          <cell r="I341">
            <v>12884</v>
          </cell>
          <cell r="P341">
            <v>12884</v>
          </cell>
          <cell r="Q341">
            <v>9474</v>
          </cell>
          <cell r="R341">
            <v>3410</v>
          </cell>
          <cell r="Z341">
            <v>12884</v>
          </cell>
          <cell r="AA341">
            <v>0</v>
          </cell>
          <cell r="AB341">
            <v>12884</v>
          </cell>
        </row>
        <row r="342">
          <cell r="C342">
            <v>14</v>
          </cell>
          <cell r="D342" t="str">
            <v>4% bérfejlesztés</v>
          </cell>
          <cell r="I342">
            <v>-3560</v>
          </cell>
          <cell r="P342">
            <v>-3560</v>
          </cell>
          <cell r="Q342">
            <v>-2618</v>
          </cell>
          <cell r="R342">
            <v>-942</v>
          </cell>
          <cell r="Z342">
            <v>-3560</v>
          </cell>
          <cell r="AA342">
            <v>0</v>
          </cell>
          <cell r="AB342">
            <v>-3560</v>
          </cell>
        </row>
        <row r="343">
          <cell r="P343">
            <v>0</v>
          </cell>
          <cell r="Z343">
            <v>0</v>
          </cell>
          <cell r="AA343">
            <v>0</v>
          </cell>
          <cell r="AB343">
            <v>0</v>
          </cell>
        </row>
        <row r="344">
          <cell r="P344">
            <v>0</v>
          </cell>
          <cell r="Z344">
            <v>0</v>
          </cell>
          <cell r="AA344">
            <v>0</v>
          </cell>
          <cell r="AB344">
            <v>0</v>
          </cell>
        </row>
        <row r="345">
          <cell r="P345">
            <v>0</v>
          </cell>
          <cell r="Z345">
            <v>0</v>
          </cell>
          <cell r="AA345">
            <v>0</v>
          </cell>
          <cell r="AB345">
            <v>0</v>
          </cell>
        </row>
        <row r="346">
          <cell r="P346">
            <v>0</v>
          </cell>
          <cell r="Z346">
            <v>0</v>
          </cell>
          <cell r="AA346">
            <v>0</v>
          </cell>
          <cell r="AB346">
            <v>0</v>
          </cell>
        </row>
        <row r="347">
          <cell r="P347">
            <v>0</v>
          </cell>
          <cell r="Z347">
            <v>0</v>
          </cell>
          <cell r="AA347">
            <v>0</v>
          </cell>
          <cell r="AB347">
            <v>0</v>
          </cell>
        </row>
        <row r="348">
          <cell r="P348">
            <v>0</v>
          </cell>
          <cell r="Z348">
            <v>0</v>
          </cell>
          <cell r="AA348">
            <v>0</v>
          </cell>
          <cell r="AB348">
            <v>0</v>
          </cell>
        </row>
        <row r="349">
          <cell r="P349">
            <v>0</v>
          </cell>
          <cell r="Z349">
            <v>0</v>
          </cell>
          <cell r="AA349">
            <v>0</v>
          </cell>
          <cell r="AB349">
            <v>0</v>
          </cell>
        </row>
        <row r="350">
          <cell r="P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P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P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P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P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P355">
            <v>0</v>
          </cell>
          <cell r="Z355">
            <v>0</v>
          </cell>
          <cell r="AA355">
            <v>0</v>
          </cell>
          <cell r="AB355">
            <v>0</v>
          </cell>
        </row>
        <row r="356">
          <cell r="P356">
            <v>0</v>
          </cell>
          <cell r="Z356">
            <v>0</v>
          </cell>
          <cell r="AA356">
            <v>0</v>
          </cell>
          <cell r="AB356">
            <v>0</v>
          </cell>
        </row>
        <row r="357">
          <cell r="B357" t="str">
            <v>Összesen</v>
          </cell>
          <cell r="D357" t="str">
            <v>Óvodák</v>
          </cell>
          <cell r="E357">
            <v>106950</v>
          </cell>
          <cell r="F357">
            <v>0</v>
          </cell>
          <cell r="G357">
            <v>31990</v>
          </cell>
          <cell r="H357">
            <v>0</v>
          </cell>
          <cell r="I357">
            <v>884460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2010</v>
          </cell>
          <cell r="O357">
            <v>0</v>
          </cell>
          <cell r="P357">
            <v>1025410</v>
          </cell>
          <cell r="Q357">
            <v>509715</v>
          </cell>
          <cell r="R357">
            <v>213721</v>
          </cell>
          <cell r="S357">
            <v>299029</v>
          </cell>
          <cell r="T357">
            <v>0</v>
          </cell>
          <cell r="U357">
            <v>0</v>
          </cell>
          <cell r="V357">
            <v>0</v>
          </cell>
          <cell r="W357">
            <v>2918</v>
          </cell>
          <cell r="X357">
            <v>27</v>
          </cell>
          <cell r="Y357">
            <v>0</v>
          </cell>
          <cell r="Z357">
            <v>1025410</v>
          </cell>
          <cell r="AA357">
            <v>0</v>
          </cell>
          <cell r="AB357">
            <v>1025410</v>
          </cell>
        </row>
        <row r="358">
          <cell r="B358" t="str">
            <v>Összesen</v>
          </cell>
          <cell r="D358" t="str">
            <v>Oktatásügyi Szolgálat+Óvodák</v>
          </cell>
          <cell r="E358">
            <v>120155</v>
          </cell>
          <cell r="F358">
            <v>0</v>
          </cell>
          <cell r="G358">
            <v>34139</v>
          </cell>
          <cell r="H358">
            <v>0</v>
          </cell>
          <cell r="I358">
            <v>969628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13687</v>
          </cell>
          <cell r="O358">
            <v>0</v>
          </cell>
          <cell r="P358">
            <v>1137609</v>
          </cell>
          <cell r="Q358">
            <v>549374</v>
          </cell>
          <cell r="R358">
            <v>228957</v>
          </cell>
          <cell r="S358">
            <v>356333</v>
          </cell>
          <cell r="T358">
            <v>0</v>
          </cell>
          <cell r="U358">
            <v>0</v>
          </cell>
          <cell r="V358">
            <v>0</v>
          </cell>
          <cell r="W358">
            <v>2918</v>
          </cell>
          <cell r="X358">
            <v>27</v>
          </cell>
          <cell r="Y358">
            <v>0</v>
          </cell>
          <cell r="Z358">
            <v>1137609</v>
          </cell>
          <cell r="AA358">
            <v>0</v>
          </cell>
          <cell r="AB358">
            <v>1137609</v>
          </cell>
        </row>
        <row r="359">
          <cell r="A359">
            <v>1401</v>
          </cell>
          <cell r="B359" t="str">
            <v>Anikó utcai Általános Iskola</v>
          </cell>
          <cell r="C359">
            <v>1</v>
          </cell>
          <cell r="D359" t="str">
            <v>00előirányzat</v>
          </cell>
          <cell r="E359">
            <v>9521</v>
          </cell>
          <cell r="G359">
            <v>4262</v>
          </cell>
          <cell r="I359">
            <v>97971</v>
          </cell>
          <cell r="P359">
            <v>111754</v>
          </cell>
          <cell r="Q359">
            <v>56937</v>
          </cell>
          <cell r="R359">
            <v>24123</v>
          </cell>
          <cell r="S359">
            <v>30094</v>
          </cell>
          <cell r="W359">
            <v>600</v>
          </cell>
          <cell r="Z359">
            <v>111754</v>
          </cell>
          <cell r="AA359">
            <v>0</v>
          </cell>
          <cell r="AB359">
            <v>111754</v>
          </cell>
        </row>
        <row r="360">
          <cell r="C360">
            <v>5</v>
          </cell>
          <cell r="D360" t="str">
            <v>jóváhagyott pénzmaradvány</v>
          </cell>
          <cell r="N360">
            <v>-572</v>
          </cell>
          <cell r="P360">
            <v>-572</v>
          </cell>
          <cell r="Q360">
            <v>417</v>
          </cell>
          <cell r="R360">
            <v>12</v>
          </cell>
          <cell r="S360">
            <v>-1001</v>
          </cell>
          <cell r="Z360">
            <v>-572</v>
          </cell>
          <cell r="AA360">
            <v>0</v>
          </cell>
          <cell r="AB360">
            <v>-572</v>
          </cell>
        </row>
        <row r="361">
          <cell r="C361">
            <v>6</v>
          </cell>
          <cell r="D361" t="str">
            <v>pm.terhelő bef.kötelezettség</v>
          </cell>
          <cell r="N361">
            <v>1462</v>
          </cell>
          <cell r="P361">
            <v>1462</v>
          </cell>
          <cell r="S361">
            <v>1462</v>
          </cell>
          <cell r="Z361">
            <v>1462</v>
          </cell>
          <cell r="AA361">
            <v>0</v>
          </cell>
          <cell r="AB361">
            <v>1462</v>
          </cell>
        </row>
        <row r="362">
          <cell r="D362" t="str">
            <v>képviselői keret</v>
          </cell>
          <cell r="I362">
            <v>150</v>
          </cell>
          <cell r="P362">
            <v>150</v>
          </cell>
          <cell r="S362">
            <v>150</v>
          </cell>
          <cell r="Z362">
            <v>150</v>
          </cell>
          <cell r="AA362">
            <v>0</v>
          </cell>
          <cell r="AB362">
            <v>150</v>
          </cell>
        </row>
        <row r="363">
          <cell r="C363">
            <v>10</v>
          </cell>
          <cell r="D363" t="str">
            <v>ped.szakkönyv</v>
          </cell>
          <cell r="I363">
            <v>596</v>
          </cell>
          <cell r="P363">
            <v>596</v>
          </cell>
          <cell r="Q363">
            <v>596</v>
          </cell>
          <cell r="Z363">
            <v>596</v>
          </cell>
          <cell r="AA363">
            <v>0</v>
          </cell>
          <cell r="AB363">
            <v>596</v>
          </cell>
        </row>
        <row r="364">
          <cell r="C364">
            <v>12</v>
          </cell>
          <cell r="D364" t="str">
            <v>elvonás</v>
          </cell>
          <cell r="I364">
            <v>-349</v>
          </cell>
          <cell r="P364">
            <v>-349</v>
          </cell>
          <cell r="S364">
            <v>-349</v>
          </cell>
          <cell r="Z364">
            <v>-349</v>
          </cell>
          <cell r="AA364">
            <v>0</v>
          </cell>
          <cell r="AB364">
            <v>-349</v>
          </cell>
        </row>
        <row r="365">
          <cell r="C365">
            <v>13</v>
          </cell>
          <cell r="D365" t="str">
            <v>bérfejlesztés</v>
          </cell>
          <cell r="I365">
            <v>390</v>
          </cell>
          <cell r="P365">
            <v>390</v>
          </cell>
          <cell r="Q365">
            <v>287</v>
          </cell>
          <cell r="R365">
            <v>103</v>
          </cell>
          <cell r="Z365">
            <v>390</v>
          </cell>
          <cell r="AA365">
            <v>0</v>
          </cell>
          <cell r="AB365">
            <v>390</v>
          </cell>
        </row>
        <row r="366">
          <cell r="C366">
            <v>14</v>
          </cell>
          <cell r="D366" t="str">
            <v>4% bérfejlesztés</v>
          </cell>
          <cell r="I366">
            <v>-107</v>
          </cell>
          <cell r="P366">
            <v>-107</v>
          </cell>
          <cell r="Q366">
            <v>-79</v>
          </cell>
          <cell r="R366">
            <v>-28</v>
          </cell>
          <cell r="Z366">
            <v>-107</v>
          </cell>
          <cell r="AA366">
            <v>0</v>
          </cell>
          <cell r="AB366">
            <v>-107</v>
          </cell>
        </row>
        <row r="367">
          <cell r="P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P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P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P370">
            <v>0</v>
          </cell>
          <cell r="Z370">
            <v>0</v>
          </cell>
          <cell r="AA370">
            <v>0</v>
          </cell>
          <cell r="AB370">
            <v>0</v>
          </cell>
        </row>
        <row r="371">
          <cell r="P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P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P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P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P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P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P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P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P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B380" t="str">
            <v>Összesen</v>
          </cell>
          <cell r="D380" t="str">
            <v>Anikó uti Általános Isk.</v>
          </cell>
          <cell r="E380">
            <v>9521</v>
          </cell>
          <cell r="F380">
            <v>0</v>
          </cell>
          <cell r="G380">
            <v>4262</v>
          </cell>
          <cell r="H380">
            <v>0</v>
          </cell>
          <cell r="I380">
            <v>98651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890</v>
          </cell>
          <cell r="O380">
            <v>0</v>
          </cell>
          <cell r="P380">
            <v>113324</v>
          </cell>
          <cell r="Q380">
            <v>58158</v>
          </cell>
          <cell r="R380">
            <v>24210</v>
          </cell>
          <cell r="S380">
            <v>30356</v>
          </cell>
          <cell r="T380">
            <v>0</v>
          </cell>
          <cell r="U380">
            <v>0</v>
          </cell>
          <cell r="V380">
            <v>0</v>
          </cell>
          <cell r="W380">
            <v>600</v>
          </cell>
          <cell r="X380">
            <v>0</v>
          </cell>
          <cell r="Y380">
            <v>0</v>
          </cell>
          <cell r="Z380">
            <v>113324</v>
          </cell>
          <cell r="AA380">
            <v>0</v>
          </cell>
          <cell r="AB380">
            <v>113324</v>
          </cell>
        </row>
        <row r="381">
          <cell r="A381">
            <v>1402</v>
          </cell>
          <cell r="B381" t="str">
            <v>Bánki D.uti Általános Isk.</v>
          </cell>
          <cell r="C381">
            <v>1</v>
          </cell>
          <cell r="D381" t="str">
            <v>00előirányzat</v>
          </cell>
          <cell r="E381">
            <v>11757</v>
          </cell>
          <cell r="G381">
            <v>4888</v>
          </cell>
          <cell r="I381">
            <v>121420</v>
          </cell>
          <cell r="P381">
            <v>138065</v>
          </cell>
          <cell r="Q381">
            <v>66930</v>
          </cell>
          <cell r="R381">
            <v>28614</v>
          </cell>
          <cell r="S381">
            <v>41228</v>
          </cell>
          <cell r="W381">
            <v>1293</v>
          </cell>
          <cell r="Z381">
            <v>138065</v>
          </cell>
          <cell r="AA381">
            <v>0</v>
          </cell>
          <cell r="AB381">
            <v>138065</v>
          </cell>
        </row>
        <row r="382">
          <cell r="C382">
            <v>5</v>
          </cell>
          <cell r="D382" t="str">
            <v>jóváhagyott pénzmaradvány</v>
          </cell>
          <cell r="N382">
            <v>2195</v>
          </cell>
          <cell r="P382">
            <v>2195</v>
          </cell>
          <cell r="Q382">
            <v>1412</v>
          </cell>
          <cell r="R382">
            <v>255</v>
          </cell>
          <cell r="Y382">
            <v>528</v>
          </cell>
          <cell r="Z382">
            <v>2195</v>
          </cell>
          <cell r="AA382">
            <v>0</v>
          </cell>
          <cell r="AB382">
            <v>2195</v>
          </cell>
        </row>
        <row r="383">
          <cell r="C383">
            <v>6</v>
          </cell>
          <cell r="D383" t="str">
            <v>pm.terhelő bef.kötelezettség</v>
          </cell>
          <cell r="N383">
            <v>1041</v>
          </cell>
          <cell r="P383">
            <v>1041</v>
          </cell>
          <cell r="S383">
            <v>1041</v>
          </cell>
          <cell r="Z383">
            <v>1041</v>
          </cell>
          <cell r="AA383">
            <v>0</v>
          </cell>
          <cell r="AB383">
            <v>1041</v>
          </cell>
        </row>
        <row r="384">
          <cell r="C384">
            <v>10</v>
          </cell>
          <cell r="D384" t="str">
            <v>ped.szakkönyv</v>
          </cell>
          <cell r="I384">
            <v>720</v>
          </cell>
          <cell r="P384">
            <v>720</v>
          </cell>
          <cell r="Q384">
            <v>720</v>
          </cell>
          <cell r="Z384">
            <v>720</v>
          </cell>
          <cell r="AA384">
            <v>0</v>
          </cell>
          <cell r="AB384">
            <v>720</v>
          </cell>
        </row>
        <row r="385">
          <cell r="C385">
            <v>12</v>
          </cell>
          <cell r="D385" t="str">
            <v>elvonás</v>
          </cell>
          <cell r="I385">
            <v>-491</v>
          </cell>
          <cell r="P385">
            <v>-491</v>
          </cell>
          <cell r="S385">
            <v>-491</v>
          </cell>
          <cell r="Z385">
            <v>-491</v>
          </cell>
          <cell r="AA385">
            <v>0</v>
          </cell>
          <cell r="AB385">
            <v>-491</v>
          </cell>
        </row>
        <row r="386">
          <cell r="C386">
            <v>13</v>
          </cell>
          <cell r="D386" t="str">
            <v>bérfejlesztés</v>
          </cell>
          <cell r="I386">
            <v>714</v>
          </cell>
          <cell r="P386">
            <v>714</v>
          </cell>
          <cell r="Q386">
            <v>525</v>
          </cell>
          <cell r="R386">
            <v>189</v>
          </cell>
          <cell r="Z386">
            <v>714</v>
          </cell>
          <cell r="AA386">
            <v>0</v>
          </cell>
          <cell r="AB386">
            <v>714</v>
          </cell>
        </row>
        <row r="387">
          <cell r="C387">
            <v>14</v>
          </cell>
          <cell r="D387" t="str">
            <v>4% bérfejlesztés</v>
          </cell>
          <cell r="I387">
            <v>-197</v>
          </cell>
          <cell r="P387">
            <v>-197</v>
          </cell>
          <cell r="Q387">
            <v>-145</v>
          </cell>
          <cell r="R387">
            <v>-52</v>
          </cell>
          <cell r="Z387">
            <v>-197</v>
          </cell>
          <cell r="AA387">
            <v>0</v>
          </cell>
          <cell r="AB387">
            <v>-197</v>
          </cell>
        </row>
        <row r="388">
          <cell r="P388">
            <v>0</v>
          </cell>
          <cell r="Z388">
            <v>0</v>
          </cell>
          <cell r="AA388">
            <v>0</v>
          </cell>
          <cell r="AB388">
            <v>0</v>
          </cell>
        </row>
        <row r="389">
          <cell r="P389">
            <v>0</v>
          </cell>
          <cell r="Z389">
            <v>0</v>
          </cell>
          <cell r="AA389">
            <v>0</v>
          </cell>
          <cell r="AB389">
            <v>0</v>
          </cell>
        </row>
        <row r="390">
          <cell r="P390">
            <v>0</v>
          </cell>
          <cell r="Z390">
            <v>0</v>
          </cell>
          <cell r="AA390">
            <v>0</v>
          </cell>
          <cell r="AB390">
            <v>0</v>
          </cell>
        </row>
        <row r="391">
          <cell r="P391">
            <v>0</v>
          </cell>
          <cell r="Z391">
            <v>0</v>
          </cell>
          <cell r="AA391">
            <v>0</v>
          </cell>
          <cell r="AB391">
            <v>0</v>
          </cell>
        </row>
        <row r="392">
          <cell r="P392">
            <v>0</v>
          </cell>
          <cell r="Z392">
            <v>0</v>
          </cell>
          <cell r="AA392">
            <v>0</v>
          </cell>
          <cell r="AB392">
            <v>0</v>
          </cell>
        </row>
        <row r="393">
          <cell r="P393">
            <v>0</v>
          </cell>
          <cell r="Z393">
            <v>0</v>
          </cell>
          <cell r="AA393">
            <v>0</v>
          </cell>
          <cell r="AB393">
            <v>0</v>
          </cell>
        </row>
        <row r="394">
          <cell r="P394">
            <v>0</v>
          </cell>
          <cell r="Z394">
            <v>0</v>
          </cell>
          <cell r="AA394">
            <v>0</v>
          </cell>
          <cell r="AB394">
            <v>0</v>
          </cell>
        </row>
        <row r="395">
          <cell r="P395">
            <v>0</v>
          </cell>
          <cell r="Z395">
            <v>0</v>
          </cell>
          <cell r="AA395">
            <v>0</v>
          </cell>
          <cell r="AB395">
            <v>0</v>
          </cell>
        </row>
        <row r="396">
          <cell r="P396">
            <v>0</v>
          </cell>
          <cell r="Z396">
            <v>0</v>
          </cell>
          <cell r="AA396">
            <v>0</v>
          </cell>
          <cell r="AB396">
            <v>0</v>
          </cell>
        </row>
        <row r="397">
          <cell r="P397">
            <v>0</v>
          </cell>
          <cell r="Z397">
            <v>0</v>
          </cell>
          <cell r="AA397">
            <v>0</v>
          </cell>
          <cell r="AB397">
            <v>0</v>
          </cell>
        </row>
        <row r="398">
          <cell r="P398">
            <v>0</v>
          </cell>
          <cell r="Z398">
            <v>0</v>
          </cell>
          <cell r="AA398">
            <v>0</v>
          </cell>
          <cell r="AB398">
            <v>0</v>
          </cell>
        </row>
        <row r="399">
          <cell r="P399">
            <v>0</v>
          </cell>
          <cell r="Z399">
            <v>0</v>
          </cell>
          <cell r="AA399">
            <v>0</v>
          </cell>
          <cell r="AB399">
            <v>0</v>
          </cell>
        </row>
        <row r="400">
          <cell r="P400">
            <v>0</v>
          </cell>
          <cell r="Z400">
            <v>0</v>
          </cell>
          <cell r="AA400">
            <v>0</v>
          </cell>
          <cell r="AB400">
            <v>0</v>
          </cell>
        </row>
        <row r="401">
          <cell r="P401">
            <v>0</v>
          </cell>
          <cell r="Z401">
            <v>0</v>
          </cell>
          <cell r="AA401">
            <v>0</v>
          </cell>
          <cell r="AB401">
            <v>0</v>
          </cell>
        </row>
        <row r="402">
          <cell r="P402">
            <v>0</v>
          </cell>
          <cell r="Z402">
            <v>0</v>
          </cell>
          <cell r="AA402">
            <v>0</v>
          </cell>
          <cell r="AB402">
            <v>0</v>
          </cell>
        </row>
        <row r="403">
          <cell r="P403">
            <v>0</v>
          </cell>
          <cell r="Z403">
            <v>0</v>
          </cell>
          <cell r="AA403">
            <v>0</v>
          </cell>
          <cell r="AB403">
            <v>0</v>
          </cell>
        </row>
        <row r="404">
          <cell r="P404">
            <v>0</v>
          </cell>
          <cell r="Z404">
            <v>0</v>
          </cell>
          <cell r="AA404">
            <v>0</v>
          </cell>
          <cell r="AB404">
            <v>0</v>
          </cell>
        </row>
        <row r="405">
          <cell r="P405">
            <v>0</v>
          </cell>
          <cell r="Z405">
            <v>0</v>
          </cell>
          <cell r="AA405">
            <v>0</v>
          </cell>
          <cell r="AB405">
            <v>0</v>
          </cell>
        </row>
        <row r="406">
          <cell r="B406" t="str">
            <v>Összesen</v>
          </cell>
          <cell r="D406" t="str">
            <v>Bánki D.uti Általános Isk.</v>
          </cell>
          <cell r="E406">
            <v>11757</v>
          </cell>
          <cell r="F406">
            <v>0</v>
          </cell>
          <cell r="G406">
            <v>4888</v>
          </cell>
          <cell r="H406">
            <v>0</v>
          </cell>
          <cell r="I406">
            <v>122166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3236</v>
          </cell>
          <cell r="O406">
            <v>0</v>
          </cell>
          <cell r="P406">
            <v>142047</v>
          </cell>
          <cell r="Q406">
            <v>69442</v>
          </cell>
          <cell r="R406">
            <v>29006</v>
          </cell>
          <cell r="S406">
            <v>41778</v>
          </cell>
          <cell r="T406">
            <v>0</v>
          </cell>
          <cell r="U406">
            <v>0</v>
          </cell>
          <cell r="V406">
            <v>0</v>
          </cell>
          <cell r="W406">
            <v>1293</v>
          </cell>
          <cell r="X406">
            <v>0</v>
          </cell>
          <cell r="Y406">
            <v>528</v>
          </cell>
          <cell r="Z406">
            <v>142047</v>
          </cell>
          <cell r="AA406">
            <v>0</v>
          </cell>
          <cell r="AB406">
            <v>142047</v>
          </cell>
        </row>
        <row r="407">
          <cell r="B407" t="str">
            <v>Kertváros utcai Ált.Isk.</v>
          </cell>
          <cell r="C407">
            <v>1</v>
          </cell>
          <cell r="D407" t="str">
            <v>00előirányzat</v>
          </cell>
          <cell r="E407">
            <v>3516</v>
          </cell>
          <cell r="G407">
            <v>862</v>
          </cell>
          <cell r="I407">
            <v>71979</v>
          </cell>
          <cell r="P407">
            <v>76357</v>
          </cell>
          <cell r="Q407">
            <v>45442</v>
          </cell>
          <cell r="R407">
            <v>17992</v>
          </cell>
          <cell r="S407">
            <v>12517</v>
          </cell>
          <cell r="W407">
            <v>406</v>
          </cell>
          <cell r="Z407">
            <v>76357</v>
          </cell>
          <cell r="AA407">
            <v>0</v>
          </cell>
          <cell r="AB407">
            <v>76357</v>
          </cell>
        </row>
        <row r="408">
          <cell r="C408">
            <v>5</v>
          </cell>
          <cell r="D408" t="str">
            <v>jóváhagyott pénzmaradvány</v>
          </cell>
          <cell r="N408">
            <v>-2254</v>
          </cell>
          <cell r="P408">
            <v>-2254</v>
          </cell>
          <cell r="Q408">
            <v>428</v>
          </cell>
          <cell r="R408">
            <v>12</v>
          </cell>
          <cell r="S408">
            <v>-2694</v>
          </cell>
          <cell r="Z408">
            <v>-2254</v>
          </cell>
          <cell r="AA408">
            <v>0</v>
          </cell>
          <cell r="AB408">
            <v>-2254</v>
          </cell>
        </row>
        <row r="409">
          <cell r="C409">
            <v>6</v>
          </cell>
          <cell r="D409" t="str">
            <v>pm.terhelő bef.kötelezettség</v>
          </cell>
          <cell r="N409">
            <v>2658</v>
          </cell>
          <cell r="P409">
            <v>2658</v>
          </cell>
          <cell r="S409">
            <v>2658</v>
          </cell>
          <cell r="Z409">
            <v>2658</v>
          </cell>
          <cell r="AA409">
            <v>0</v>
          </cell>
          <cell r="AB409">
            <v>2658</v>
          </cell>
        </row>
        <row r="410">
          <cell r="C410">
            <v>10</v>
          </cell>
          <cell r="D410" t="str">
            <v>ped.szakkönyv</v>
          </cell>
          <cell r="I410">
            <v>371</v>
          </cell>
          <cell r="P410">
            <v>371</v>
          </cell>
          <cell r="Q410">
            <v>371</v>
          </cell>
          <cell r="Z410">
            <v>371</v>
          </cell>
          <cell r="AA410">
            <v>0</v>
          </cell>
          <cell r="AB410">
            <v>371</v>
          </cell>
        </row>
        <row r="411">
          <cell r="C411">
            <v>12</v>
          </cell>
          <cell r="D411" t="str">
            <v>elvonás</v>
          </cell>
          <cell r="I411">
            <v>-141</v>
          </cell>
          <cell r="P411">
            <v>-141</v>
          </cell>
          <cell r="S411">
            <v>-141</v>
          </cell>
          <cell r="Z411">
            <v>-141</v>
          </cell>
          <cell r="AA411">
            <v>0</v>
          </cell>
          <cell r="AB411">
            <v>-141</v>
          </cell>
        </row>
        <row r="412">
          <cell r="C412">
            <v>13</v>
          </cell>
          <cell r="D412" t="str">
            <v>bérfejlesztés</v>
          </cell>
          <cell r="I412">
            <v>387</v>
          </cell>
          <cell r="P412">
            <v>387</v>
          </cell>
          <cell r="Q412">
            <v>285</v>
          </cell>
          <cell r="R412">
            <v>102</v>
          </cell>
          <cell r="Z412">
            <v>387</v>
          </cell>
          <cell r="AA412">
            <v>0</v>
          </cell>
          <cell r="AB412">
            <v>387</v>
          </cell>
        </row>
        <row r="413">
          <cell r="C413">
            <v>14</v>
          </cell>
          <cell r="D413" t="str">
            <v>4% bérfejlesztés</v>
          </cell>
          <cell r="I413">
            <v>-107</v>
          </cell>
          <cell r="P413">
            <v>-107</v>
          </cell>
          <cell r="Q413">
            <v>-79</v>
          </cell>
          <cell r="R413">
            <v>-28</v>
          </cell>
          <cell r="Z413">
            <v>-107</v>
          </cell>
          <cell r="AA413">
            <v>0</v>
          </cell>
          <cell r="AB413">
            <v>-107</v>
          </cell>
        </row>
        <row r="414">
          <cell r="P414">
            <v>0</v>
          </cell>
          <cell r="Z414">
            <v>0</v>
          </cell>
          <cell r="AA414">
            <v>0</v>
          </cell>
          <cell r="AB414">
            <v>0</v>
          </cell>
        </row>
        <row r="415">
          <cell r="P415">
            <v>0</v>
          </cell>
          <cell r="Z415">
            <v>0</v>
          </cell>
          <cell r="AA415">
            <v>0</v>
          </cell>
          <cell r="AB415">
            <v>0</v>
          </cell>
        </row>
        <row r="416">
          <cell r="P416">
            <v>0</v>
          </cell>
          <cell r="Z416">
            <v>0</v>
          </cell>
          <cell r="AA416">
            <v>0</v>
          </cell>
          <cell r="AB416">
            <v>0</v>
          </cell>
        </row>
        <row r="417">
          <cell r="P417">
            <v>0</v>
          </cell>
          <cell r="Z417">
            <v>0</v>
          </cell>
          <cell r="AA417">
            <v>0</v>
          </cell>
          <cell r="AB417">
            <v>0</v>
          </cell>
        </row>
        <row r="418">
          <cell r="P418">
            <v>0</v>
          </cell>
          <cell r="Z418">
            <v>0</v>
          </cell>
          <cell r="AA418">
            <v>0</v>
          </cell>
          <cell r="AB418">
            <v>0</v>
          </cell>
        </row>
        <row r="419">
          <cell r="P419">
            <v>0</v>
          </cell>
          <cell r="Z419">
            <v>0</v>
          </cell>
          <cell r="AA419">
            <v>0</v>
          </cell>
          <cell r="AB419">
            <v>0</v>
          </cell>
        </row>
        <row r="420">
          <cell r="P420">
            <v>0</v>
          </cell>
          <cell r="Z420">
            <v>0</v>
          </cell>
          <cell r="AA420">
            <v>0</v>
          </cell>
          <cell r="AB420">
            <v>0</v>
          </cell>
        </row>
        <row r="421">
          <cell r="P421">
            <v>0</v>
          </cell>
          <cell r="Z421">
            <v>0</v>
          </cell>
          <cell r="AA421">
            <v>0</v>
          </cell>
          <cell r="AB421">
            <v>0</v>
          </cell>
        </row>
        <row r="422">
          <cell r="P422">
            <v>0</v>
          </cell>
          <cell r="Z422">
            <v>0</v>
          </cell>
          <cell r="AA422">
            <v>0</v>
          </cell>
          <cell r="AB422">
            <v>0</v>
          </cell>
        </row>
        <row r="423">
          <cell r="P423">
            <v>0</v>
          </cell>
          <cell r="Z423">
            <v>0</v>
          </cell>
          <cell r="AA423">
            <v>0</v>
          </cell>
          <cell r="AB423">
            <v>0</v>
          </cell>
        </row>
        <row r="424">
          <cell r="P424">
            <v>0</v>
          </cell>
          <cell r="Z424">
            <v>0</v>
          </cell>
          <cell r="AA424">
            <v>0</v>
          </cell>
          <cell r="AB424">
            <v>0</v>
          </cell>
        </row>
        <row r="425">
          <cell r="P425">
            <v>0</v>
          </cell>
          <cell r="Z425">
            <v>0</v>
          </cell>
          <cell r="AA425">
            <v>0</v>
          </cell>
          <cell r="AB425">
            <v>0</v>
          </cell>
        </row>
        <row r="426">
          <cell r="P426">
            <v>0</v>
          </cell>
          <cell r="Z426">
            <v>0</v>
          </cell>
          <cell r="AA426">
            <v>0</v>
          </cell>
          <cell r="AB426">
            <v>0</v>
          </cell>
        </row>
        <row r="427">
          <cell r="P427">
            <v>0</v>
          </cell>
          <cell r="Z427">
            <v>0</v>
          </cell>
          <cell r="AA427">
            <v>0</v>
          </cell>
          <cell r="AB427">
            <v>0</v>
          </cell>
        </row>
        <row r="428">
          <cell r="P428">
            <v>0</v>
          </cell>
          <cell r="Z428">
            <v>0</v>
          </cell>
          <cell r="AA428">
            <v>0</v>
          </cell>
          <cell r="AB428">
            <v>0</v>
          </cell>
        </row>
        <row r="429">
          <cell r="P429">
            <v>0</v>
          </cell>
          <cell r="Z429">
            <v>0</v>
          </cell>
          <cell r="AA429">
            <v>0</v>
          </cell>
          <cell r="AB429">
            <v>0</v>
          </cell>
        </row>
        <row r="430">
          <cell r="P430">
            <v>0</v>
          </cell>
          <cell r="Z430">
            <v>0</v>
          </cell>
          <cell r="AA430">
            <v>0</v>
          </cell>
          <cell r="AB430">
            <v>0</v>
          </cell>
        </row>
        <row r="431">
          <cell r="P431">
            <v>0</v>
          </cell>
          <cell r="Z431">
            <v>0</v>
          </cell>
          <cell r="AA431">
            <v>0</v>
          </cell>
          <cell r="AB431">
            <v>0</v>
          </cell>
        </row>
        <row r="432">
          <cell r="P432">
            <v>0</v>
          </cell>
          <cell r="Z432">
            <v>0</v>
          </cell>
          <cell r="AA432">
            <v>0</v>
          </cell>
          <cell r="AB432">
            <v>0</v>
          </cell>
        </row>
        <row r="433">
          <cell r="P433">
            <v>0</v>
          </cell>
          <cell r="Z433">
            <v>0</v>
          </cell>
          <cell r="AA433">
            <v>0</v>
          </cell>
          <cell r="AB433">
            <v>0</v>
          </cell>
        </row>
        <row r="434">
          <cell r="P434">
            <v>0</v>
          </cell>
          <cell r="Z434">
            <v>0</v>
          </cell>
          <cell r="AA434">
            <v>0</v>
          </cell>
          <cell r="AB434">
            <v>0</v>
          </cell>
        </row>
        <row r="435">
          <cell r="P435">
            <v>0</v>
          </cell>
          <cell r="Z435">
            <v>0</v>
          </cell>
          <cell r="AA435">
            <v>0</v>
          </cell>
          <cell r="AB435">
            <v>0</v>
          </cell>
        </row>
        <row r="436">
          <cell r="B436" t="str">
            <v>Összesen</v>
          </cell>
          <cell r="D436" t="str">
            <v>Kertváros utcai Ált.Isk.</v>
          </cell>
          <cell r="E436">
            <v>3516</v>
          </cell>
          <cell r="F436">
            <v>0</v>
          </cell>
          <cell r="G436">
            <v>862</v>
          </cell>
          <cell r="H436">
            <v>0</v>
          </cell>
          <cell r="I436">
            <v>72489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404</v>
          </cell>
          <cell r="O436">
            <v>0</v>
          </cell>
          <cell r="P436">
            <v>77271</v>
          </cell>
          <cell r="Q436">
            <v>46447</v>
          </cell>
          <cell r="R436">
            <v>18078</v>
          </cell>
          <cell r="S436">
            <v>12340</v>
          </cell>
          <cell r="T436">
            <v>0</v>
          </cell>
          <cell r="U436">
            <v>0</v>
          </cell>
          <cell r="V436">
            <v>0</v>
          </cell>
          <cell r="W436">
            <v>406</v>
          </cell>
          <cell r="X436">
            <v>0</v>
          </cell>
          <cell r="Y436">
            <v>0</v>
          </cell>
          <cell r="Z436">
            <v>77271</v>
          </cell>
          <cell r="AA436">
            <v>0</v>
          </cell>
          <cell r="AB436">
            <v>77271</v>
          </cell>
        </row>
        <row r="437">
          <cell r="A437">
            <v>1404</v>
          </cell>
          <cell r="B437" t="str">
            <v>Bártfa uti Általános Isk.</v>
          </cell>
          <cell r="C437">
            <v>1</v>
          </cell>
          <cell r="D437" t="str">
            <v>00előirányzat</v>
          </cell>
          <cell r="E437">
            <v>4282</v>
          </cell>
          <cell r="G437">
            <v>1915</v>
          </cell>
          <cell r="I437">
            <v>75554</v>
          </cell>
          <cell r="P437">
            <v>81751</v>
          </cell>
          <cell r="Q437">
            <v>43587</v>
          </cell>
          <cell r="R437">
            <v>17808</v>
          </cell>
          <cell r="S437">
            <v>19791</v>
          </cell>
          <cell r="W437">
            <v>565</v>
          </cell>
          <cell r="Z437">
            <v>81751</v>
          </cell>
          <cell r="AA437">
            <v>0</v>
          </cell>
          <cell r="AB437">
            <v>81751</v>
          </cell>
        </row>
        <row r="438">
          <cell r="C438">
            <v>5</v>
          </cell>
          <cell r="D438" t="str">
            <v>jóváhagyott pénzmaradvány</v>
          </cell>
          <cell r="N438">
            <v>-2882</v>
          </cell>
          <cell r="P438">
            <v>-2882</v>
          </cell>
          <cell r="Q438">
            <v>34</v>
          </cell>
          <cell r="R438">
            <v>12</v>
          </cell>
          <cell r="S438">
            <v>-2928</v>
          </cell>
          <cell r="Z438">
            <v>-2882</v>
          </cell>
          <cell r="AA438">
            <v>0</v>
          </cell>
          <cell r="AB438">
            <v>-2882</v>
          </cell>
        </row>
        <row r="439">
          <cell r="C439">
            <v>6</v>
          </cell>
          <cell r="D439" t="str">
            <v>pm.terhelő bef.kötelezettség</v>
          </cell>
          <cell r="N439">
            <v>4278</v>
          </cell>
          <cell r="P439">
            <v>4278</v>
          </cell>
          <cell r="S439">
            <v>4278</v>
          </cell>
          <cell r="Z439">
            <v>4278</v>
          </cell>
          <cell r="AA439">
            <v>0</v>
          </cell>
          <cell r="AB439">
            <v>4278</v>
          </cell>
        </row>
        <row r="440">
          <cell r="C440">
            <v>10</v>
          </cell>
          <cell r="D440" t="str">
            <v>ped.szakkönyv</v>
          </cell>
          <cell r="I440">
            <v>405</v>
          </cell>
          <cell r="P440">
            <v>405</v>
          </cell>
          <cell r="Q440">
            <v>405</v>
          </cell>
          <cell r="Z440">
            <v>405</v>
          </cell>
          <cell r="AA440">
            <v>0</v>
          </cell>
          <cell r="AB440">
            <v>405</v>
          </cell>
        </row>
        <row r="441">
          <cell r="C441">
            <v>12</v>
          </cell>
          <cell r="D441" t="str">
            <v>elvonás</v>
          </cell>
          <cell r="I441">
            <v>-316</v>
          </cell>
          <cell r="P441">
            <v>-316</v>
          </cell>
          <cell r="S441">
            <v>-316</v>
          </cell>
          <cell r="Z441">
            <v>-316</v>
          </cell>
          <cell r="AA441">
            <v>0</v>
          </cell>
          <cell r="AB441">
            <v>-316</v>
          </cell>
        </row>
        <row r="442">
          <cell r="C442">
            <v>13</v>
          </cell>
          <cell r="D442" t="str">
            <v>bérfejlesztés</v>
          </cell>
          <cell r="I442">
            <v>654</v>
          </cell>
          <cell r="P442">
            <v>654</v>
          </cell>
          <cell r="Q442">
            <v>481</v>
          </cell>
          <cell r="R442">
            <v>173</v>
          </cell>
          <cell r="Z442">
            <v>654</v>
          </cell>
          <cell r="AA442">
            <v>0</v>
          </cell>
          <cell r="AB442">
            <v>654</v>
          </cell>
        </row>
        <row r="443">
          <cell r="C443">
            <v>14</v>
          </cell>
          <cell r="D443" t="str">
            <v>4% bérfejlesztés</v>
          </cell>
          <cell r="I443">
            <v>-181</v>
          </cell>
          <cell r="P443">
            <v>-181</v>
          </cell>
          <cell r="Q443">
            <v>-133</v>
          </cell>
          <cell r="R443">
            <v>-48</v>
          </cell>
          <cell r="Z443">
            <v>-181</v>
          </cell>
          <cell r="AA443">
            <v>0</v>
          </cell>
          <cell r="AB443">
            <v>-181</v>
          </cell>
        </row>
        <row r="444">
          <cell r="P444">
            <v>0</v>
          </cell>
          <cell r="Z444">
            <v>0</v>
          </cell>
          <cell r="AA444">
            <v>0</v>
          </cell>
          <cell r="AB444">
            <v>0</v>
          </cell>
        </row>
        <row r="445">
          <cell r="P445">
            <v>0</v>
          </cell>
          <cell r="Z445">
            <v>0</v>
          </cell>
          <cell r="AA445">
            <v>0</v>
          </cell>
          <cell r="AB445">
            <v>0</v>
          </cell>
        </row>
        <row r="446">
          <cell r="P446">
            <v>0</v>
          </cell>
          <cell r="Z446">
            <v>0</v>
          </cell>
          <cell r="AA446">
            <v>0</v>
          </cell>
          <cell r="AB446">
            <v>0</v>
          </cell>
        </row>
        <row r="447">
          <cell r="P447">
            <v>0</v>
          </cell>
          <cell r="Z447">
            <v>0</v>
          </cell>
          <cell r="AA447">
            <v>0</v>
          </cell>
          <cell r="AB447">
            <v>0</v>
          </cell>
        </row>
        <row r="448">
          <cell r="P448">
            <v>0</v>
          </cell>
          <cell r="Z448">
            <v>0</v>
          </cell>
          <cell r="AA448">
            <v>0</v>
          </cell>
          <cell r="AB448">
            <v>0</v>
          </cell>
        </row>
        <row r="449">
          <cell r="P449">
            <v>0</v>
          </cell>
          <cell r="Z449">
            <v>0</v>
          </cell>
          <cell r="AA449">
            <v>0</v>
          </cell>
          <cell r="AB449">
            <v>0</v>
          </cell>
        </row>
        <row r="450">
          <cell r="P450">
            <v>0</v>
          </cell>
          <cell r="Z450">
            <v>0</v>
          </cell>
          <cell r="AA450">
            <v>0</v>
          </cell>
          <cell r="AB450">
            <v>0</v>
          </cell>
        </row>
        <row r="451">
          <cell r="P451">
            <v>0</v>
          </cell>
          <cell r="Z451">
            <v>0</v>
          </cell>
          <cell r="AA451">
            <v>0</v>
          </cell>
          <cell r="AB451">
            <v>0</v>
          </cell>
        </row>
        <row r="452">
          <cell r="P452">
            <v>0</v>
          </cell>
          <cell r="Z452">
            <v>0</v>
          </cell>
          <cell r="AA452">
            <v>0</v>
          </cell>
          <cell r="AB452">
            <v>0</v>
          </cell>
        </row>
        <row r="453">
          <cell r="P453">
            <v>0</v>
          </cell>
          <cell r="Z453">
            <v>0</v>
          </cell>
          <cell r="AA453">
            <v>0</v>
          </cell>
          <cell r="AB453">
            <v>0</v>
          </cell>
        </row>
        <row r="454">
          <cell r="P454">
            <v>0</v>
          </cell>
          <cell r="Z454">
            <v>0</v>
          </cell>
          <cell r="AA454">
            <v>0</v>
          </cell>
          <cell r="AB454">
            <v>0</v>
          </cell>
        </row>
        <row r="455">
          <cell r="P455">
            <v>0</v>
          </cell>
          <cell r="Z455">
            <v>0</v>
          </cell>
          <cell r="AA455">
            <v>0</v>
          </cell>
          <cell r="AB455">
            <v>0</v>
          </cell>
        </row>
        <row r="456">
          <cell r="P456">
            <v>0</v>
          </cell>
          <cell r="Z456">
            <v>0</v>
          </cell>
          <cell r="AA456">
            <v>0</v>
          </cell>
          <cell r="AB456">
            <v>0</v>
          </cell>
        </row>
        <row r="457">
          <cell r="P457">
            <v>0</v>
          </cell>
          <cell r="Z457">
            <v>0</v>
          </cell>
          <cell r="AA457">
            <v>0</v>
          </cell>
          <cell r="AB457">
            <v>0</v>
          </cell>
        </row>
        <row r="458">
          <cell r="P458">
            <v>0</v>
          </cell>
          <cell r="Z458">
            <v>0</v>
          </cell>
          <cell r="AA458">
            <v>0</v>
          </cell>
          <cell r="AB458">
            <v>0</v>
          </cell>
        </row>
        <row r="459">
          <cell r="P459">
            <v>0</v>
          </cell>
          <cell r="Z459">
            <v>0</v>
          </cell>
          <cell r="AA459">
            <v>0</v>
          </cell>
          <cell r="AB459">
            <v>0</v>
          </cell>
        </row>
        <row r="460">
          <cell r="P460">
            <v>0</v>
          </cell>
          <cell r="Z460">
            <v>0</v>
          </cell>
          <cell r="AA460">
            <v>0</v>
          </cell>
          <cell r="AB460">
            <v>0</v>
          </cell>
        </row>
        <row r="461">
          <cell r="P461">
            <v>0</v>
          </cell>
          <cell r="Z461">
            <v>0</v>
          </cell>
          <cell r="AA461">
            <v>0</v>
          </cell>
          <cell r="AB461">
            <v>0</v>
          </cell>
        </row>
        <row r="462">
          <cell r="P462">
            <v>0</v>
          </cell>
          <cell r="Z462">
            <v>0</v>
          </cell>
          <cell r="AA462">
            <v>0</v>
          </cell>
          <cell r="AB462">
            <v>0</v>
          </cell>
        </row>
        <row r="463">
          <cell r="P463">
            <v>0</v>
          </cell>
          <cell r="Z463">
            <v>0</v>
          </cell>
          <cell r="AA463">
            <v>0</v>
          </cell>
          <cell r="AB463">
            <v>0</v>
          </cell>
        </row>
        <row r="464">
          <cell r="P464">
            <v>0</v>
          </cell>
          <cell r="Z464">
            <v>0</v>
          </cell>
          <cell r="AA464">
            <v>0</v>
          </cell>
          <cell r="AB464">
            <v>0</v>
          </cell>
        </row>
        <row r="465">
          <cell r="P465">
            <v>0</v>
          </cell>
          <cell r="Z465">
            <v>0</v>
          </cell>
          <cell r="AA465">
            <v>0</v>
          </cell>
          <cell r="AB465">
            <v>0</v>
          </cell>
        </row>
        <row r="466">
          <cell r="P466">
            <v>0</v>
          </cell>
          <cell r="Z466">
            <v>0</v>
          </cell>
          <cell r="AA466">
            <v>0</v>
          </cell>
          <cell r="AB466">
            <v>0</v>
          </cell>
        </row>
        <row r="467">
          <cell r="P467">
            <v>0</v>
          </cell>
          <cell r="Z467">
            <v>0</v>
          </cell>
          <cell r="AA467">
            <v>0</v>
          </cell>
          <cell r="AB467">
            <v>0</v>
          </cell>
        </row>
        <row r="468">
          <cell r="P468">
            <v>0</v>
          </cell>
          <cell r="Z468">
            <v>0</v>
          </cell>
          <cell r="AA468">
            <v>0</v>
          </cell>
          <cell r="AB468">
            <v>0</v>
          </cell>
        </row>
        <row r="469">
          <cell r="P469">
            <v>0</v>
          </cell>
          <cell r="Z469">
            <v>0</v>
          </cell>
          <cell r="AA469">
            <v>0</v>
          </cell>
          <cell r="AB469">
            <v>0</v>
          </cell>
        </row>
        <row r="470">
          <cell r="P470">
            <v>0</v>
          </cell>
          <cell r="Z470">
            <v>0</v>
          </cell>
          <cell r="AA470">
            <v>0</v>
          </cell>
          <cell r="AB470">
            <v>0</v>
          </cell>
        </row>
        <row r="471">
          <cell r="P471">
            <v>0</v>
          </cell>
          <cell r="Z471">
            <v>0</v>
          </cell>
          <cell r="AA471">
            <v>0</v>
          </cell>
          <cell r="AB471">
            <v>0</v>
          </cell>
        </row>
        <row r="472">
          <cell r="P472">
            <v>0</v>
          </cell>
          <cell r="Z472">
            <v>0</v>
          </cell>
          <cell r="AA472">
            <v>0</v>
          </cell>
          <cell r="AB472">
            <v>0</v>
          </cell>
        </row>
        <row r="473">
          <cell r="P473">
            <v>0</v>
          </cell>
          <cell r="Z473">
            <v>0</v>
          </cell>
          <cell r="AA473">
            <v>0</v>
          </cell>
          <cell r="AB473">
            <v>0</v>
          </cell>
        </row>
        <row r="474">
          <cell r="P474">
            <v>0</v>
          </cell>
          <cell r="Z474">
            <v>0</v>
          </cell>
          <cell r="AA474">
            <v>0</v>
          </cell>
          <cell r="AB474">
            <v>0</v>
          </cell>
        </row>
        <row r="475">
          <cell r="P475">
            <v>0</v>
          </cell>
          <cell r="Z475">
            <v>0</v>
          </cell>
          <cell r="AA475">
            <v>0</v>
          </cell>
          <cell r="AB475">
            <v>0</v>
          </cell>
        </row>
        <row r="476">
          <cell r="P476">
            <v>0</v>
          </cell>
          <cell r="Z476">
            <v>0</v>
          </cell>
          <cell r="AA476">
            <v>0</v>
          </cell>
          <cell r="AB476">
            <v>0</v>
          </cell>
        </row>
        <row r="477">
          <cell r="P477">
            <v>0</v>
          </cell>
          <cell r="Z477">
            <v>0</v>
          </cell>
          <cell r="AA477">
            <v>0</v>
          </cell>
          <cell r="AB477">
            <v>0</v>
          </cell>
        </row>
        <row r="478">
          <cell r="P478">
            <v>0</v>
          </cell>
          <cell r="Z478">
            <v>0</v>
          </cell>
          <cell r="AA478">
            <v>0</v>
          </cell>
          <cell r="AB478">
            <v>0</v>
          </cell>
        </row>
        <row r="479">
          <cell r="B479" t="str">
            <v>Összesen</v>
          </cell>
          <cell r="D479" t="str">
            <v>Bártfa uti Általános Isk.</v>
          </cell>
          <cell r="E479">
            <v>4282</v>
          </cell>
          <cell r="F479">
            <v>0</v>
          </cell>
          <cell r="G479">
            <v>1915</v>
          </cell>
          <cell r="H479">
            <v>0</v>
          </cell>
          <cell r="I479">
            <v>76116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1396</v>
          </cell>
          <cell r="O479">
            <v>0</v>
          </cell>
          <cell r="P479">
            <v>83709</v>
          </cell>
          <cell r="Q479">
            <v>44374</v>
          </cell>
          <cell r="R479">
            <v>17945</v>
          </cell>
          <cell r="S479">
            <v>20825</v>
          </cell>
          <cell r="T479">
            <v>0</v>
          </cell>
          <cell r="U479">
            <v>0</v>
          </cell>
          <cell r="V479">
            <v>0</v>
          </cell>
          <cell r="W479">
            <v>565</v>
          </cell>
          <cell r="X479">
            <v>0</v>
          </cell>
          <cell r="Y479">
            <v>0</v>
          </cell>
          <cell r="Z479">
            <v>83709</v>
          </cell>
          <cell r="AA479">
            <v>0</v>
          </cell>
          <cell r="AB479">
            <v>83709</v>
          </cell>
        </row>
        <row r="480">
          <cell r="A480">
            <v>1405</v>
          </cell>
          <cell r="B480" t="str">
            <v>Belvárosi Általános Isk.</v>
          </cell>
          <cell r="C480">
            <v>1</v>
          </cell>
          <cell r="D480" t="str">
            <v>00előirányzat</v>
          </cell>
          <cell r="E480">
            <v>8270</v>
          </cell>
          <cell r="G480">
            <v>5698</v>
          </cell>
          <cell r="I480">
            <v>123585</v>
          </cell>
          <cell r="P480">
            <v>137553</v>
          </cell>
          <cell r="Q480">
            <v>66777</v>
          </cell>
          <cell r="R480">
            <v>28969</v>
          </cell>
          <cell r="S480">
            <v>41415</v>
          </cell>
          <cell r="W480">
            <v>392</v>
          </cell>
          <cell r="Z480">
            <v>137553</v>
          </cell>
          <cell r="AA480">
            <v>0</v>
          </cell>
          <cell r="AB480">
            <v>137553</v>
          </cell>
        </row>
        <row r="481">
          <cell r="C481">
            <v>5</v>
          </cell>
          <cell r="D481" t="str">
            <v>jóváhagyott pénzmaradvány</v>
          </cell>
          <cell r="N481">
            <v>2300</v>
          </cell>
          <cell r="P481">
            <v>2300</v>
          </cell>
          <cell r="Q481">
            <v>1632</v>
          </cell>
          <cell r="R481">
            <v>474</v>
          </cell>
          <cell r="Y481">
            <v>194</v>
          </cell>
          <cell r="Z481">
            <v>2300</v>
          </cell>
          <cell r="AA481">
            <v>0</v>
          </cell>
          <cell r="AB481">
            <v>2300</v>
          </cell>
        </row>
        <row r="482">
          <cell r="C482">
            <v>7</v>
          </cell>
          <cell r="D482" t="str">
            <v>tárgyévi eir.mód.korrekció</v>
          </cell>
          <cell r="I482">
            <v>83</v>
          </cell>
          <cell r="P482">
            <v>83</v>
          </cell>
          <cell r="Y482">
            <v>83</v>
          </cell>
          <cell r="Z482">
            <v>83</v>
          </cell>
          <cell r="AA482">
            <v>0</v>
          </cell>
          <cell r="AB482">
            <v>83</v>
          </cell>
        </row>
        <row r="483">
          <cell r="C483">
            <v>10</v>
          </cell>
          <cell r="D483" t="str">
            <v>ped.szakkönyv</v>
          </cell>
          <cell r="I483">
            <v>664</v>
          </cell>
          <cell r="P483">
            <v>664</v>
          </cell>
          <cell r="Q483">
            <v>664</v>
          </cell>
          <cell r="Z483">
            <v>664</v>
          </cell>
          <cell r="AA483">
            <v>0</v>
          </cell>
          <cell r="AB483">
            <v>664</v>
          </cell>
        </row>
        <row r="484">
          <cell r="C484">
            <v>12</v>
          </cell>
          <cell r="D484" t="str">
            <v>elvonás</v>
          </cell>
          <cell r="I484">
            <v>-375</v>
          </cell>
          <cell r="P484">
            <v>-375</v>
          </cell>
          <cell r="S484">
            <v>-375</v>
          </cell>
          <cell r="Z484">
            <v>-375</v>
          </cell>
          <cell r="AA484">
            <v>0</v>
          </cell>
          <cell r="AB484">
            <v>-375</v>
          </cell>
        </row>
        <row r="485">
          <cell r="C485">
            <v>13</v>
          </cell>
          <cell r="D485" t="str">
            <v>bérfejlesztés</v>
          </cell>
          <cell r="I485">
            <v>654</v>
          </cell>
          <cell r="P485">
            <v>654</v>
          </cell>
          <cell r="Q485">
            <v>481</v>
          </cell>
          <cell r="R485">
            <v>173</v>
          </cell>
          <cell r="Z485">
            <v>654</v>
          </cell>
          <cell r="AA485">
            <v>0</v>
          </cell>
          <cell r="AB485">
            <v>654</v>
          </cell>
        </row>
        <row r="486">
          <cell r="C486">
            <v>14</v>
          </cell>
          <cell r="D486" t="str">
            <v>4% bérfejlesztés</v>
          </cell>
          <cell r="I486">
            <v>-181</v>
          </cell>
          <cell r="P486">
            <v>-181</v>
          </cell>
          <cell r="Q486">
            <v>-133</v>
          </cell>
          <cell r="R486">
            <v>-48</v>
          </cell>
          <cell r="Z486">
            <v>-181</v>
          </cell>
          <cell r="AA486">
            <v>0</v>
          </cell>
          <cell r="AB486">
            <v>-181</v>
          </cell>
        </row>
        <row r="487">
          <cell r="P487">
            <v>0</v>
          </cell>
          <cell r="Z487">
            <v>0</v>
          </cell>
          <cell r="AA487">
            <v>0</v>
          </cell>
          <cell r="AB487">
            <v>0</v>
          </cell>
        </row>
        <row r="488">
          <cell r="P488">
            <v>0</v>
          </cell>
          <cell r="Z488">
            <v>0</v>
          </cell>
          <cell r="AA488">
            <v>0</v>
          </cell>
          <cell r="AB488">
            <v>0</v>
          </cell>
        </row>
        <row r="489">
          <cell r="P489">
            <v>0</v>
          </cell>
          <cell r="Z489">
            <v>0</v>
          </cell>
          <cell r="AA489">
            <v>0</v>
          </cell>
          <cell r="AB489">
            <v>0</v>
          </cell>
        </row>
        <row r="490">
          <cell r="P490">
            <v>0</v>
          </cell>
          <cell r="Z490">
            <v>0</v>
          </cell>
          <cell r="AA490">
            <v>0</v>
          </cell>
          <cell r="AB490">
            <v>0</v>
          </cell>
        </row>
        <row r="491">
          <cell r="P491">
            <v>0</v>
          </cell>
          <cell r="Z491">
            <v>0</v>
          </cell>
          <cell r="AA491">
            <v>0</v>
          </cell>
          <cell r="AB491">
            <v>0</v>
          </cell>
        </row>
        <row r="492">
          <cell r="P492">
            <v>0</v>
          </cell>
          <cell r="Z492">
            <v>0</v>
          </cell>
          <cell r="AA492">
            <v>0</v>
          </cell>
          <cell r="AB492">
            <v>0</v>
          </cell>
        </row>
        <row r="493">
          <cell r="P493">
            <v>0</v>
          </cell>
          <cell r="Z493">
            <v>0</v>
          </cell>
          <cell r="AA493">
            <v>0</v>
          </cell>
          <cell r="AB493">
            <v>0</v>
          </cell>
        </row>
        <row r="494">
          <cell r="P494">
            <v>0</v>
          </cell>
          <cell r="Z494">
            <v>0</v>
          </cell>
          <cell r="AA494">
            <v>0</v>
          </cell>
          <cell r="AB494">
            <v>0</v>
          </cell>
        </row>
        <row r="495">
          <cell r="P495">
            <v>0</v>
          </cell>
          <cell r="Z495">
            <v>0</v>
          </cell>
          <cell r="AA495">
            <v>0</v>
          </cell>
          <cell r="AB495">
            <v>0</v>
          </cell>
        </row>
        <row r="496">
          <cell r="P496">
            <v>0</v>
          </cell>
          <cell r="Z496">
            <v>0</v>
          </cell>
          <cell r="AA496">
            <v>0</v>
          </cell>
          <cell r="AB496">
            <v>0</v>
          </cell>
        </row>
        <row r="497">
          <cell r="P497">
            <v>0</v>
          </cell>
          <cell r="Z497">
            <v>0</v>
          </cell>
          <cell r="AA497">
            <v>0</v>
          </cell>
          <cell r="AB497">
            <v>0</v>
          </cell>
        </row>
        <row r="498">
          <cell r="P498">
            <v>0</v>
          </cell>
          <cell r="Z498">
            <v>0</v>
          </cell>
          <cell r="AA498">
            <v>0</v>
          </cell>
          <cell r="AB498">
            <v>0</v>
          </cell>
        </row>
        <row r="499">
          <cell r="P499">
            <v>0</v>
          </cell>
          <cell r="Z499">
            <v>0</v>
          </cell>
          <cell r="AA499">
            <v>0</v>
          </cell>
          <cell r="AB499">
            <v>0</v>
          </cell>
        </row>
        <row r="500">
          <cell r="P500">
            <v>0</v>
          </cell>
          <cell r="Z500">
            <v>0</v>
          </cell>
          <cell r="AA500">
            <v>0</v>
          </cell>
          <cell r="AB500">
            <v>0</v>
          </cell>
        </row>
        <row r="501">
          <cell r="P501">
            <v>0</v>
          </cell>
          <cell r="Z501">
            <v>0</v>
          </cell>
          <cell r="AA501">
            <v>0</v>
          </cell>
          <cell r="AB501">
            <v>0</v>
          </cell>
        </row>
        <row r="502">
          <cell r="P502">
            <v>0</v>
          </cell>
          <cell r="Z502">
            <v>0</v>
          </cell>
          <cell r="AA502">
            <v>0</v>
          </cell>
          <cell r="AB502">
            <v>0</v>
          </cell>
        </row>
        <row r="503">
          <cell r="B503" t="str">
            <v>Összesen</v>
          </cell>
          <cell r="D503" t="str">
            <v>Belvárosi Általános Isk.</v>
          </cell>
          <cell r="E503">
            <v>8270</v>
          </cell>
          <cell r="F503">
            <v>0</v>
          </cell>
          <cell r="G503">
            <v>5698</v>
          </cell>
          <cell r="H503">
            <v>0</v>
          </cell>
          <cell r="I503">
            <v>124430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2300</v>
          </cell>
          <cell r="O503">
            <v>0</v>
          </cell>
          <cell r="P503">
            <v>140698</v>
          </cell>
          <cell r="Q503">
            <v>69421</v>
          </cell>
          <cell r="R503">
            <v>29568</v>
          </cell>
          <cell r="S503">
            <v>41040</v>
          </cell>
          <cell r="T503">
            <v>0</v>
          </cell>
          <cell r="U503">
            <v>0</v>
          </cell>
          <cell r="V503">
            <v>0</v>
          </cell>
          <cell r="W503">
            <v>392</v>
          </cell>
          <cell r="X503">
            <v>0</v>
          </cell>
          <cell r="Y503">
            <v>277</v>
          </cell>
          <cell r="Z503">
            <v>140698</v>
          </cell>
          <cell r="AA503">
            <v>0</v>
          </cell>
          <cell r="AB503">
            <v>140698</v>
          </cell>
        </row>
        <row r="504">
          <cell r="A504">
            <v>1406</v>
          </cell>
          <cell r="B504" t="str">
            <v>Csokonai V.M.Ált.Isk.és Szakisk.</v>
          </cell>
          <cell r="C504">
            <v>1</v>
          </cell>
          <cell r="D504" t="str">
            <v>00előirányzat</v>
          </cell>
          <cell r="E504">
            <v>9853</v>
          </cell>
          <cell r="G504">
            <v>5628</v>
          </cell>
          <cell r="I504">
            <v>230603</v>
          </cell>
          <cell r="P504">
            <v>246084</v>
          </cell>
          <cell r="Q504">
            <v>137243</v>
          </cell>
          <cell r="R504">
            <v>55846</v>
          </cell>
          <cell r="S504">
            <v>50052</v>
          </cell>
          <cell r="W504">
            <v>2943</v>
          </cell>
          <cell r="Z504">
            <v>246084</v>
          </cell>
          <cell r="AA504">
            <v>0</v>
          </cell>
          <cell r="AB504">
            <v>246084</v>
          </cell>
        </row>
        <row r="505">
          <cell r="C505">
            <v>5</v>
          </cell>
          <cell r="D505" t="str">
            <v>jóváhagyott pénzmaradvány</v>
          </cell>
          <cell r="N505">
            <v>5198</v>
          </cell>
          <cell r="P505">
            <v>5198</v>
          </cell>
          <cell r="Q505">
            <v>2790</v>
          </cell>
          <cell r="R505">
            <v>998</v>
          </cell>
          <cell r="Y505">
            <v>1410</v>
          </cell>
          <cell r="Z505">
            <v>5198</v>
          </cell>
          <cell r="AA505">
            <v>0</v>
          </cell>
          <cell r="AB505">
            <v>5198</v>
          </cell>
        </row>
        <row r="506">
          <cell r="C506">
            <v>6</v>
          </cell>
          <cell r="D506" t="str">
            <v>pm.terhelő bef.kötelezettség</v>
          </cell>
          <cell r="N506">
            <v>4226</v>
          </cell>
          <cell r="P506">
            <v>4226</v>
          </cell>
          <cell r="S506">
            <v>4226</v>
          </cell>
          <cell r="Z506">
            <v>4226</v>
          </cell>
          <cell r="AA506">
            <v>0</v>
          </cell>
          <cell r="AB506">
            <v>4226</v>
          </cell>
        </row>
        <row r="507">
          <cell r="D507" t="str">
            <v>Pécs-Mecsekszabolcsi Önkormányzat</v>
          </cell>
          <cell r="I507">
            <v>50</v>
          </cell>
          <cell r="P507">
            <v>50</v>
          </cell>
          <cell r="S507">
            <v>50</v>
          </cell>
          <cell r="Z507">
            <v>50</v>
          </cell>
          <cell r="AA507">
            <v>0</v>
          </cell>
          <cell r="AB507">
            <v>50</v>
          </cell>
        </row>
        <row r="508">
          <cell r="C508">
            <v>10</v>
          </cell>
          <cell r="D508" t="str">
            <v>ped.szakkönyv</v>
          </cell>
          <cell r="I508">
            <v>1283</v>
          </cell>
          <cell r="P508">
            <v>1283</v>
          </cell>
          <cell r="Q508">
            <v>1283</v>
          </cell>
          <cell r="Z508">
            <v>1283</v>
          </cell>
          <cell r="AA508">
            <v>0</v>
          </cell>
          <cell r="AB508">
            <v>1283</v>
          </cell>
        </row>
        <row r="509">
          <cell r="C509">
            <v>12</v>
          </cell>
          <cell r="D509" t="str">
            <v>elvonás</v>
          </cell>
          <cell r="I509">
            <v>-1107</v>
          </cell>
          <cell r="P509">
            <v>-1107</v>
          </cell>
          <cell r="S509">
            <v>-1107</v>
          </cell>
          <cell r="Z509">
            <v>-1107</v>
          </cell>
          <cell r="AA509">
            <v>0</v>
          </cell>
          <cell r="AB509">
            <v>-1107</v>
          </cell>
        </row>
        <row r="510">
          <cell r="C510">
            <v>13</v>
          </cell>
          <cell r="D510" t="str">
            <v>bérfejlesztés</v>
          </cell>
          <cell r="I510">
            <v>1471</v>
          </cell>
          <cell r="P510">
            <v>1471</v>
          </cell>
          <cell r="Q510">
            <v>1081</v>
          </cell>
          <cell r="R510">
            <v>390</v>
          </cell>
          <cell r="Z510">
            <v>1471</v>
          </cell>
          <cell r="AA510">
            <v>0</v>
          </cell>
          <cell r="AB510">
            <v>1471</v>
          </cell>
        </row>
        <row r="511">
          <cell r="C511">
            <v>14</v>
          </cell>
          <cell r="D511" t="str">
            <v>4% bérfejlesztés</v>
          </cell>
          <cell r="I511">
            <v>-407</v>
          </cell>
          <cell r="P511">
            <v>-407</v>
          </cell>
          <cell r="Q511">
            <v>-299</v>
          </cell>
          <cell r="R511">
            <v>-108</v>
          </cell>
          <cell r="Z511">
            <v>-407</v>
          </cell>
          <cell r="AA511">
            <v>0</v>
          </cell>
          <cell r="AB511">
            <v>-407</v>
          </cell>
        </row>
        <row r="512">
          <cell r="P512">
            <v>0</v>
          </cell>
          <cell r="Z512">
            <v>0</v>
          </cell>
          <cell r="AA512">
            <v>0</v>
          </cell>
          <cell r="AB512">
            <v>0</v>
          </cell>
        </row>
        <row r="513">
          <cell r="P513">
            <v>0</v>
          </cell>
          <cell r="Z513">
            <v>0</v>
          </cell>
          <cell r="AA513">
            <v>0</v>
          </cell>
          <cell r="AB513">
            <v>0</v>
          </cell>
        </row>
        <row r="514">
          <cell r="P514">
            <v>0</v>
          </cell>
          <cell r="Z514">
            <v>0</v>
          </cell>
          <cell r="AA514">
            <v>0</v>
          </cell>
          <cell r="AB514">
            <v>0</v>
          </cell>
        </row>
        <row r="515">
          <cell r="P515">
            <v>0</v>
          </cell>
          <cell r="Z515">
            <v>0</v>
          </cell>
          <cell r="AA515">
            <v>0</v>
          </cell>
          <cell r="AB515">
            <v>0</v>
          </cell>
        </row>
        <row r="516">
          <cell r="P516">
            <v>0</v>
          </cell>
          <cell r="Z516">
            <v>0</v>
          </cell>
          <cell r="AA516">
            <v>0</v>
          </cell>
          <cell r="AB516">
            <v>0</v>
          </cell>
        </row>
        <row r="517">
          <cell r="P517">
            <v>0</v>
          </cell>
          <cell r="Z517">
            <v>0</v>
          </cell>
          <cell r="AA517">
            <v>0</v>
          </cell>
          <cell r="AB517">
            <v>0</v>
          </cell>
        </row>
        <row r="518">
          <cell r="P518">
            <v>0</v>
          </cell>
          <cell r="Z518">
            <v>0</v>
          </cell>
          <cell r="AA518">
            <v>0</v>
          </cell>
          <cell r="AB518">
            <v>0</v>
          </cell>
        </row>
        <row r="519">
          <cell r="P519">
            <v>0</v>
          </cell>
          <cell r="Z519">
            <v>0</v>
          </cell>
          <cell r="AA519">
            <v>0</v>
          </cell>
          <cell r="AB519">
            <v>0</v>
          </cell>
        </row>
        <row r="520">
          <cell r="P520">
            <v>0</v>
          </cell>
          <cell r="Z520">
            <v>0</v>
          </cell>
          <cell r="AA520">
            <v>0</v>
          </cell>
          <cell r="AB520">
            <v>0</v>
          </cell>
        </row>
        <row r="521">
          <cell r="P521">
            <v>0</v>
          </cell>
          <cell r="Z521">
            <v>0</v>
          </cell>
          <cell r="AA521">
            <v>0</v>
          </cell>
          <cell r="AB521">
            <v>0</v>
          </cell>
        </row>
        <row r="522">
          <cell r="P522">
            <v>0</v>
          </cell>
          <cell r="Z522">
            <v>0</v>
          </cell>
          <cell r="AA522">
            <v>0</v>
          </cell>
          <cell r="AB522">
            <v>0</v>
          </cell>
        </row>
        <row r="523">
          <cell r="P523">
            <v>0</v>
          </cell>
          <cell r="Z523">
            <v>0</v>
          </cell>
          <cell r="AA523">
            <v>0</v>
          </cell>
          <cell r="AB523">
            <v>0</v>
          </cell>
        </row>
        <row r="524">
          <cell r="P524">
            <v>0</v>
          </cell>
          <cell r="Z524">
            <v>0</v>
          </cell>
          <cell r="AA524">
            <v>0</v>
          </cell>
          <cell r="AB524">
            <v>0</v>
          </cell>
        </row>
        <row r="525">
          <cell r="P525">
            <v>0</v>
          </cell>
          <cell r="Z525">
            <v>0</v>
          </cell>
          <cell r="AA525">
            <v>0</v>
          </cell>
          <cell r="AB525">
            <v>0</v>
          </cell>
        </row>
        <row r="526">
          <cell r="P526">
            <v>0</v>
          </cell>
          <cell r="Z526">
            <v>0</v>
          </cell>
          <cell r="AA526">
            <v>0</v>
          </cell>
          <cell r="AB526">
            <v>0</v>
          </cell>
        </row>
        <row r="527">
          <cell r="P527">
            <v>0</v>
          </cell>
          <cell r="Z527">
            <v>0</v>
          </cell>
          <cell r="AA527">
            <v>0</v>
          </cell>
          <cell r="AB527">
            <v>0</v>
          </cell>
        </row>
        <row r="528">
          <cell r="P528">
            <v>0</v>
          </cell>
          <cell r="Z528">
            <v>0</v>
          </cell>
          <cell r="AA528">
            <v>0</v>
          </cell>
          <cell r="AB528">
            <v>0</v>
          </cell>
        </row>
        <row r="529">
          <cell r="P529">
            <v>0</v>
          </cell>
          <cell r="Z529">
            <v>0</v>
          </cell>
          <cell r="AA529">
            <v>0</v>
          </cell>
          <cell r="AB529">
            <v>0</v>
          </cell>
        </row>
        <row r="530">
          <cell r="P530">
            <v>0</v>
          </cell>
          <cell r="Z530">
            <v>0</v>
          </cell>
          <cell r="AA530">
            <v>0</v>
          </cell>
          <cell r="AB530">
            <v>0</v>
          </cell>
        </row>
        <row r="531">
          <cell r="P531">
            <v>0</v>
          </cell>
          <cell r="Z531">
            <v>0</v>
          </cell>
          <cell r="AA531">
            <v>0</v>
          </cell>
          <cell r="AB531">
            <v>0</v>
          </cell>
        </row>
        <row r="532">
          <cell r="P532">
            <v>0</v>
          </cell>
          <cell r="Z532">
            <v>0</v>
          </cell>
          <cell r="AA532">
            <v>0</v>
          </cell>
          <cell r="AB532">
            <v>0</v>
          </cell>
        </row>
        <row r="533">
          <cell r="P533">
            <v>0</v>
          </cell>
          <cell r="Z533">
            <v>0</v>
          </cell>
          <cell r="AA533">
            <v>0</v>
          </cell>
          <cell r="AB533">
            <v>0</v>
          </cell>
        </row>
        <row r="534">
          <cell r="B534" t="str">
            <v>Összesen</v>
          </cell>
          <cell r="D534" t="str">
            <v>Csokonai V.M.Ált.Isk.és Szakisk.</v>
          </cell>
          <cell r="E534">
            <v>9853</v>
          </cell>
          <cell r="F534">
            <v>0</v>
          </cell>
          <cell r="G534">
            <v>5628</v>
          </cell>
          <cell r="H534">
            <v>0</v>
          </cell>
          <cell r="I534">
            <v>231893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9424</v>
          </cell>
          <cell r="O534">
            <v>0</v>
          </cell>
          <cell r="P534">
            <v>256798</v>
          </cell>
          <cell r="Q534">
            <v>142098</v>
          </cell>
          <cell r="R534">
            <v>57126</v>
          </cell>
          <cell r="S534">
            <v>53221</v>
          </cell>
          <cell r="T534">
            <v>0</v>
          </cell>
          <cell r="U534">
            <v>0</v>
          </cell>
          <cell r="V534">
            <v>0</v>
          </cell>
          <cell r="W534">
            <v>2943</v>
          </cell>
          <cell r="X534">
            <v>0</v>
          </cell>
          <cell r="Y534">
            <v>1410</v>
          </cell>
          <cell r="Z534">
            <v>256798</v>
          </cell>
          <cell r="AA534">
            <v>0</v>
          </cell>
          <cell r="AB534">
            <v>256798</v>
          </cell>
        </row>
        <row r="535">
          <cell r="A535">
            <v>1407</v>
          </cell>
          <cell r="B535" t="str">
            <v>Felsővámház uti Általános Isk.</v>
          </cell>
          <cell r="C535">
            <v>1</v>
          </cell>
          <cell r="D535" t="str">
            <v>00előirányzat</v>
          </cell>
          <cell r="E535">
            <v>7448</v>
          </cell>
          <cell r="G535">
            <v>3317</v>
          </cell>
          <cell r="I535">
            <v>130780</v>
          </cell>
          <cell r="P535">
            <v>141545</v>
          </cell>
          <cell r="Q535">
            <v>76265</v>
          </cell>
          <cell r="R535">
            <v>31440</v>
          </cell>
          <cell r="S535">
            <v>32635</v>
          </cell>
          <cell r="W535">
            <v>1205</v>
          </cell>
          <cell r="Z535">
            <v>141545</v>
          </cell>
          <cell r="AA535">
            <v>0</v>
          </cell>
          <cell r="AB535">
            <v>141545</v>
          </cell>
        </row>
        <row r="536">
          <cell r="C536">
            <v>5</v>
          </cell>
          <cell r="D536" t="str">
            <v>jóváhagyott pénzmaradvány</v>
          </cell>
          <cell r="N536">
            <v>4002</v>
          </cell>
          <cell r="P536">
            <v>4002</v>
          </cell>
          <cell r="Q536">
            <v>2155</v>
          </cell>
          <cell r="R536">
            <v>728</v>
          </cell>
          <cell r="Y536">
            <v>1119</v>
          </cell>
          <cell r="Z536">
            <v>4002</v>
          </cell>
          <cell r="AA536">
            <v>0</v>
          </cell>
          <cell r="AB536">
            <v>4002</v>
          </cell>
        </row>
        <row r="537">
          <cell r="C537">
            <v>6</v>
          </cell>
          <cell r="D537" t="str">
            <v>pm.terhelő bef.kötelezettség</v>
          </cell>
          <cell r="N537">
            <v>753</v>
          </cell>
          <cell r="P537">
            <v>753</v>
          </cell>
          <cell r="S537">
            <v>753</v>
          </cell>
          <cell r="Z537">
            <v>753</v>
          </cell>
          <cell r="AA537">
            <v>0</v>
          </cell>
          <cell r="AB537">
            <v>753</v>
          </cell>
        </row>
        <row r="538">
          <cell r="C538">
            <v>10</v>
          </cell>
          <cell r="D538" t="str">
            <v>ped.szakkönyv</v>
          </cell>
          <cell r="I538">
            <v>698</v>
          </cell>
          <cell r="P538">
            <v>698</v>
          </cell>
          <cell r="Q538">
            <v>698</v>
          </cell>
          <cell r="Z538">
            <v>698</v>
          </cell>
          <cell r="AA538">
            <v>0</v>
          </cell>
          <cell r="AB538">
            <v>698</v>
          </cell>
        </row>
        <row r="539">
          <cell r="C539">
            <v>12</v>
          </cell>
          <cell r="D539" t="str">
            <v>elvonás</v>
          </cell>
          <cell r="I539">
            <v>-385</v>
          </cell>
          <cell r="P539">
            <v>-385</v>
          </cell>
          <cell r="S539">
            <v>-385</v>
          </cell>
          <cell r="Z539">
            <v>-385</v>
          </cell>
          <cell r="AA539">
            <v>0</v>
          </cell>
          <cell r="AB539">
            <v>-385</v>
          </cell>
        </row>
        <row r="540">
          <cell r="C540">
            <v>13</v>
          </cell>
          <cell r="D540" t="str">
            <v>bérfejlesztés</v>
          </cell>
          <cell r="I540">
            <v>737</v>
          </cell>
          <cell r="P540">
            <v>737</v>
          </cell>
          <cell r="Q540">
            <v>542</v>
          </cell>
          <cell r="R540">
            <v>195</v>
          </cell>
          <cell r="Z540">
            <v>737</v>
          </cell>
          <cell r="AA540">
            <v>0</v>
          </cell>
          <cell r="AB540">
            <v>737</v>
          </cell>
        </row>
        <row r="541">
          <cell r="C541">
            <v>14</v>
          </cell>
          <cell r="D541" t="str">
            <v>4% bérfejlesztés</v>
          </cell>
          <cell r="I541">
            <v>-204</v>
          </cell>
          <cell r="P541">
            <v>-204</v>
          </cell>
          <cell r="Q541">
            <v>-150</v>
          </cell>
          <cell r="R541">
            <v>-54</v>
          </cell>
          <cell r="Z541">
            <v>-204</v>
          </cell>
          <cell r="AA541">
            <v>0</v>
          </cell>
          <cell r="AB541">
            <v>-204</v>
          </cell>
        </row>
        <row r="542">
          <cell r="P542">
            <v>0</v>
          </cell>
          <cell r="Z542">
            <v>0</v>
          </cell>
          <cell r="AA542">
            <v>0</v>
          </cell>
          <cell r="AB542">
            <v>0</v>
          </cell>
        </row>
        <row r="543">
          <cell r="P543">
            <v>0</v>
          </cell>
          <cell r="Z543">
            <v>0</v>
          </cell>
          <cell r="AA543">
            <v>0</v>
          </cell>
          <cell r="AB543">
            <v>0</v>
          </cell>
        </row>
        <row r="544">
          <cell r="P544">
            <v>0</v>
          </cell>
          <cell r="Z544">
            <v>0</v>
          </cell>
          <cell r="AA544">
            <v>0</v>
          </cell>
          <cell r="AB544">
            <v>0</v>
          </cell>
        </row>
        <row r="545">
          <cell r="P545">
            <v>0</v>
          </cell>
          <cell r="Z545">
            <v>0</v>
          </cell>
          <cell r="AA545">
            <v>0</v>
          </cell>
          <cell r="AB545">
            <v>0</v>
          </cell>
        </row>
        <row r="546">
          <cell r="P546">
            <v>0</v>
          </cell>
          <cell r="Z546">
            <v>0</v>
          </cell>
          <cell r="AA546">
            <v>0</v>
          </cell>
          <cell r="AB546">
            <v>0</v>
          </cell>
        </row>
        <row r="547">
          <cell r="P547">
            <v>0</v>
          </cell>
          <cell r="Z547">
            <v>0</v>
          </cell>
          <cell r="AA547">
            <v>0</v>
          </cell>
          <cell r="AB547">
            <v>0</v>
          </cell>
        </row>
        <row r="548">
          <cell r="P548">
            <v>0</v>
          </cell>
          <cell r="Z548">
            <v>0</v>
          </cell>
          <cell r="AA548">
            <v>0</v>
          </cell>
          <cell r="AB548">
            <v>0</v>
          </cell>
        </row>
        <row r="549">
          <cell r="P549">
            <v>0</v>
          </cell>
          <cell r="Z549">
            <v>0</v>
          </cell>
          <cell r="AA549">
            <v>0</v>
          </cell>
          <cell r="AB549">
            <v>0</v>
          </cell>
        </row>
        <row r="550">
          <cell r="P550">
            <v>0</v>
          </cell>
          <cell r="Z550">
            <v>0</v>
          </cell>
          <cell r="AA550">
            <v>0</v>
          </cell>
          <cell r="AB550">
            <v>0</v>
          </cell>
        </row>
        <row r="551">
          <cell r="P551">
            <v>0</v>
          </cell>
          <cell r="Z551">
            <v>0</v>
          </cell>
          <cell r="AA551">
            <v>0</v>
          </cell>
          <cell r="AB551">
            <v>0</v>
          </cell>
        </row>
        <row r="552">
          <cell r="P552">
            <v>0</v>
          </cell>
          <cell r="Z552">
            <v>0</v>
          </cell>
          <cell r="AA552">
            <v>0</v>
          </cell>
          <cell r="AB552">
            <v>0</v>
          </cell>
        </row>
        <row r="553">
          <cell r="P553">
            <v>0</v>
          </cell>
          <cell r="Z553">
            <v>0</v>
          </cell>
          <cell r="AA553">
            <v>0</v>
          </cell>
          <cell r="AB553">
            <v>0</v>
          </cell>
        </row>
        <row r="554">
          <cell r="P554">
            <v>0</v>
          </cell>
          <cell r="Z554">
            <v>0</v>
          </cell>
          <cell r="AA554">
            <v>0</v>
          </cell>
          <cell r="AB554">
            <v>0</v>
          </cell>
        </row>
        <row r="555">
          <cell r="B555" t="str">
            <v>Összesen</v>
          </cell>
          <cell r="D555" t="str">
            <v>Felsővámház uti Ált. Isk.</v>
          </cell>
          <cell r="E555">
            <v>7448</v>
          </cell>
          <cell r="F555">
            <v>0</v>
          </cell>
          <cell r="G555">
            <v>3317</v>
          </cell>
          <cell r="H555">
            <v>0</v>
          </cell>
          <cell r="I555">
            <v>131626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4755</v>
          </cell>
          <cell r="O555">
            <v>0</v>
          </cell>
          <cell r="P555">
            <v>147146</v>
          </cell>
          <cell r="Q555">
            <v>79510</v>
          </cell>
          <cell r="R555">
            <v>32309</v>
          </cell>
          <cell r="S555">
            <v>33003</v>
          </cell>
          <cell r="T555">
            <v>0</v>
          </cell>
          <cell r="U555">
            <v>0</v>
          </cell>
          <cell r="V555">
            <v>0</v>
          </cell>
          <cell r="W555">
            <v>1205</v>
          </cell>
          <cell r="X555">
            <v>0</v>
          </cell>
          <cell r="Y555">
            <v>1119</v>
          </cell>
          <cell r="Z555">
            <v>147146</v>
          </cell>
          <cell r="AA555">
            <v>0</v>
          </cell>
          <cell r="AB555">
            <v>147146</v>
          </cell>
        </row>
        <row r="556">
          <cell r="A556">
            <v>1408</v>
          </cell>
          <cell r="B556" t="str">
            <v>Mezőszél uti Általános Isk.</v>
          </cell>
          <cell r="C556">
            <v>1</v>
          </cell>
          <cell r="D556" t="str">
            <v>00előirányzat</v>
          </cell>
          <cell r="E556">
            <v>8186</v>
          </cell>
          <cell r="G556">
            <v>3007</v>
          </cell>
          <cell r="I556">
            <v>71784</v>
          </cell>
          <cell r="P556">
            <v>82977</v>
          </cell>
          <cell r="Q556">
            <v>40013</v>
          </cell>
          <cell r="R556">
            <v>16583</v>
          </cell>
          <cell r="S556">
            <v>26077</v>
          </cell>
          <cell r="W556">
            <v>304</v>
          </cell>
          <cell r="Z556">
            <v>82977</v>
          </cell>
          <cell r="AA556">
            <v>0</v>
          </cell>
          <cell r="AB556">
            <v>82977</v>
          </cell>
        </row>
        <row r="557">
          <cell r="C557">
            <v>5</v>
          </cell>
          <cell r="D557" t="str">
            <v>jóváhagyott pénzmaradvány</v>
          </cell>
          <cell r="N557">
            <v>-1173</v>
          </cell>
          <cell r="P557">
            <v>-1173</v>
          </cell>
          <cell r="Q557">
            <v>34</v>
          </cell>
          <cell r="R557">
            <v>12</v>
          </cell>
          <cell r="S557">
            <v>-1219</v>
          </cell>
          <cell r="Z557">
            <v>-1173</v>
          </cell>
          <cell r="AA557">
            <v>0</v>
          </cell>
          <cell r="AB557">
            <v>-1173</v>
          </cell>
        </row>
        <row r="558">
          <cell r="C558">
            <v>6</v>
          </cell>
          <cell r="D558" t="str">
            <v>pm.terhelő bef.kötelezettség</v>
          </cell>
          <cell r="N558">
            <v>2293</v>
          </cell>
          <cell r="P558">
            <v>2293</v>
          </cell>
          <cell r="S558">
            <v>2293</v>
          </cell>
          <cell r="Z558">
            <v>2293</v>
          </cell>
          <cell r="AA558">
            <v>0</v>
          </cell>
          <cell r="AB558">
            <v>2293</v>
          </cell>
        </row>
        <row r="559">
          <cell r="C559">
            <v>10</v>
          </cell>
          <cell r="D559" t="str">
            <v>ped.szakkönyv</v>
          </cell>
          <cell r="I559">
            <v>416</v>
          </cell>
          <cell r="P559">
            <v>416</v>
          </cell>
          <cell r="Q559">
            <v>416</v>
          </cell>
          <cell r="Z559">
            <v>416</v>
          </cell>
          <cell r="AA559">
            <v>0</v>
          </cell>
          <cell r="AB559">
            <v>416</v>
          </cell>
        </row>
        <row r="560">
          <cell r="C560">
            <v>12</v>
          </cell>
          <cell r="D560" t="str">
            <v>elvonás</v>
          </cell>
          <cell r="I560">
            <v>-242</v>
          </cell>
          <cell r="P560">
            <v>-242</v>
          </cell>
          <cell r="S560">
            <v>-242</v>
          </cell>
          <cell r="Z560">
            <v>-242</v>
          </cell>
          <cell r="AA560">
            <v>0</v>
          </cell>
          <cell r="AB560">
            <v>-242</v>
          </cell>
        </row>
        <row r="561">
          <cell r="C561">
            <v>13</v>
          </cell>
          <cell r="D561" t="str">
            <v>bérfejlesztés</v>
          </cell>
          <cell r="I561">
            <v>306</v>
          </cell>
          <cell r="P561">
            <v>306</v>
          </cell>
          <cell r="Q561">
            <v>225</v>
          </cell>
          <cell r="R561">
            <v>81</v>
          </cell>
          <cell r="Z561">
            <v>306</v>
          </cell>
          <cell r="AA561">
            <v>0</v>
          </cell>
          <cell r="AB561">
            <v>306</v>
          </cell>
        </row>
        <row r="562">
          <cell r="C562">
            <v>14</v>
          </cell>
          <cell r="D562" t="str">
            <v>4% bérfejlesztés</v>
          </cell>
          <cell r="I562">
            <v>-84</v>
          </cell>
          <cell r="P562">
            <v>-84</v>
          </cell>
          <cell r="Q562">
            <v>-62</v>
          </cell>
          <cell r="R562">
            <v>-22</v>
          </cell>
          <cell r="Z562">
            <v>-84</v>
          </cell>
          <cell r="AA562">
            <v>0</v>
          </cell>
          <cell r="AB562">
            <v>-84</v>
          </cell>
        </row>
        <row r="563">
          <cell r="P563">
            <v>0</v>
          </cell>
          <cell r="Z563">
            <v>0</v>
          </cell>
          <cell r="AA563">
            <v>0</v>
          </cell>
          <cell r="AB563">
            <v>0</v>
          </cell>
        </row>
        <row r="564">
          <cell r="P564">
            <v>0</v>
          </cell>
          <cell r="Z564">
            <v>0</v>
          </cell>
          <cell r="AA564">
            <v>0</v>
          </cell>
          <cell r="AB564">
            <v>0</v>
          </cell>
        </row>
        <row r="565">
          <cell r="P565">
            <v>0</v>
          </cell>
          <cell r="Z565">
            <v>0</v>
          </cell>
          <cell r="AA565">
            <v>0</v>
          </cell>
          <cell r="AB565">
            <v>0</v>
          </cell>
        </row>
        <row r="566">
          <cell r="P566">
            <v>0</v>
          </cell>
          <cell r="Z566">
            <v>0</v>
          </cell>
          <cell r="AA566">
            <v>0</v>
          </cell>
          <cell r="AB566">
            <v>0</v>
          </cell>
        </row>
        <row r="567">
          <cell r="P567">
            <v>0</v>
          </cell>
          <cell r="Z567">
            <v>0</v>
          </cell>
          <cell r="AA567">
            <v>0</v>
          </cell>
          <cell r="AB567">
            <v>0</v>
          </cell>
        </row>
        <row r="568">
          <cell r="P568">
            <v>0</v>
          </cell>
          <cell r="Z568">
            <v>0</v>
          </cell>
          <cell r="AA568">
            <v>0</v>
          </cell>
          <cell r="AB568">
            <v>0</v>
          </cell>
        </row>
        <row r="569">
          <cell r="P569">
            <v>0</v>
          </cell>
          <cell r="Z569">
            <v>0</v>
          </cell>
          <cell r="AA569">
            <v>0</v>
          </cell>
          <cell r="AB569">
            <v>0</v>
          </cell>
        </row>
        <row r="570">
          <cell r="P570">
            <v>0</v>
          </cell>
          <cell r="Z570">
            <v>0</v>
          </cell>
          <cell r="AA570">
            <v>0</v>
          </cell>
          <cell r="AB570">
            <v>0</v>
          </cell>
        </row>
        <row r="571">
          <cell r="P571">
            <v>0</v>
          </cell>
          <cell r="Z571">
            <v>0</v>
          </cell>
          <cell r="AA571">
            <v>0</v>
          </cell>
          <cell r="AB571">
            <v>0</v>
          </cell>
        </row>
        <row r="572">
          <cell r="P572">
            <v>0</v>
          </cell>
          <cell r="Z572">
            <v>0</v>
          </cell>
          <cell r="AA572">
            <v>0</v>
          </cell>
          <cell r="AB572">
            <v>0</v>
          </cell>
        </row>
        <row r="573">
          <cell r="B573" t="str">
            <v>Összesen</v>
          </cell>
          <cell r="D573" t="str">
            <v>Mezőszél uti Általános Isk.</v>
          </cell>
          <cell r="E573">
            <v>8186</v>
          </cell>
          <cell r="F573">
            <v>0</v>
          </cell>
          <cell r="G573">
            <v>3007</v>
          </cell>
          <cell r="H573">
            <v>0</v>
          </cell>
          <cell r="I573">
            <v>72180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1120</v>
          </cell>
          <cell r="O573">
            <v>0</v>
          </cell>
          <cell r="P573">
            <v>84493</v>
          </cell>
          <cell r="Q573">
            <v>40626</v>
          </cell>
          <cell r="R573">
            <v>16654</v>
          </cell>
          <cell r="S573">
            <v>26909</v>
          </cell>
          <cell r="T573">
            <v>0</v>
          </cell>
          <cell r="U573">
            <v>0</v>
          </cell>
          <cell r="V573">
            <v>0</v>
          </cell>
          <cell r="W573">
            <v>304</v>
          </cell>
          <cell r="X573">
            <v>0</v>
          </cell>
          <cell r="Y573">
            <v>0</v>
          </cell>
          <cell r="Z573">
            <v>84493</v>
          </cell>
          <cell r="AA573">
            <v>0</v>
          </cell>
          <cell r="AB573">
            <v>84493</v>
          </cell>
        </row>
        <row r="574">
          <cell r="A574">
            <v>1409</v>
          </cell>
          <cell r="B574" t="str">
            <v>Jókai Mór Általános Isk.</v>
          </cell>
          <cell r="C574">
            <v>1</v>
          </cell>
          <cell r="D574" t="str">
            <v>00előirányzat</v>
          </cell>
          <cell r="E574">
            <v>11577</v>
          </cell>
          <cell r="G574">
            <v>4582</v>
          </cell>
          <cell r="I574">
            <v>105485</v>
          </cell>
          <cell r="P574">
            <v>121644</v>
          </cell>
          <cell r="Q574">
            <v>59959</v>
          </cell>
          <cell r="R574">
            <v>24492</v>
          </cell>
          <cell r="S574">
            <v>36760</v>
          </cell>
          <cell r="W574">
            <v>433</v>
          </cell>
          <cell r="Z574">
            <v>121644</v>
          </cell>
          <cell r="AA574">
            <v>0</v>
          </cell>
          <cell r="AB574">
            <v>121644</v>
          </cell>
        </row>
        <row r="575">
          <cell r="C575">
            <v>5</v>
          </cell>
          <cell r="D575" t="str">
            <v>jóváhagyott pénzmaradvány</v>
          </cell>
          <cell r="N575">
            <v>534</v>
          </cell>
          <cell r="P575">
            <v>534</v>
          </cell>
          <cell r="Q575">
            <v>362</v>
          </cell>
          <cell r="R575">
            <v>118</v>
          </cell>
          <cell r="Y575">
            <v>54</v>
          </cell>
          <cell r="Z575">
            <v>534</v>
          </cell>
          <cell r="AA575">
            <v>0</v>
          </cell>
          <cell r="AB575">
            <v>534</v>
          </cell>
        </row>
        <row r="576">
          <cell r="C576">
            <v>6</v>
          </cell>
          <cell r="D576" t="str">
            <v>pm.terhelő bef.kötelezettség</v>
          </cell>
          <cell r="N576">
            <v>2439</v>
          </cell>
          <cell r="P576">
            <v>2439</v>
          </cell>
          <cell r="S576">
            <v>2439</v>
          </cell>
          <cell r="Z576">
            <v>2439</v>
          </cell>
          <cell r="AA576">
            <v>0</v>
          </cell>
          <cell r="AB576">
            <v>2439</v>
          </cell>
        </row>
        <row r="577">
          <cell r="C577">
            <v>10</v>
          </cell>
          <cell r="D577" t="str">
            <v>ped.szakkönyv</v>
          </cell>
          <cell r="I577">
            <v>596</v>
          </cell>
          <cell r="P577">
            <v>596</v>
          </cell>
          <cell r="Q577">
            <v>596</v>
          </cell>
          <cell r="Z577">
            <v>596</v>
          </cell>
          <cell r="AA577">
            <v>0</v>
          </cell>
          <cell r="AB577">
            <v>596</v>
          </cell>
        </row>
        <row r="578">
          <cell r="C578">
            <v>12</v>
          </cell>
          <cell r="D578" t="str">
            <v>elvonás</v>
          </cell>
          <cell r="I578">
            <v>-353</v>
          </cell>
          <cell r="P578">
            <v>-353</v>
          </cell>
          <cell r="S578">
            <v>-353</v>
          </cell>
          <cell r="Z578">
            <v>-353</v>
          </cell>
          <cell r="AA578">
            <v>0</v>
          </cell>
          <cell r="AB578">
            <v>-353</v>
          </cell>
        </row>
        <row r="579">
          <cell r="C579">
            <v>13</v>
          </cell>
          <cell r="D579" t="str">
            <v>bérfejlesztés</v>
          </cell>
          <cell r="I579">
            <v>700</v>
          </cell>
          <cell r="P579">
            <v>700</v>
          </cell>
          <cell r="Q579">
            <v>515</v>
          </cell>
          <cell r="R579">
            <v>185</v>
          </cell>
          <cell r="Z579">
            <v>700</v>
          </cell>
          <cell r="AA579">
            <v>0</v>
          </cell>
          <cell r="AB579">
            <v>700</v>
          </cell>
        </row>
        <row r="580">
          <cell r="C580">
            <v>14</v>
          </cell>
          <cell r="D580" t="str">
            <v>4% bérfejlesztés</v>
          </cell>
          <cell r="I580">
            <v>-193</v>
          </cell>
          <cell r="P580">
            <v>-193</v>
          </cell>
          <cell r="Q580">
            <v>-142</v>
          </cell>
          <cell r="R580">
            <v>-51</v>
          </cell>
          <cell r="Z580">
            <v>-193</v>
          </cell>
          <cell r="AA580">
            <v>0</v>
          </cell>
          <cell r="AB580">
            <v>-193</v>
          </cell>
        </row>
        <row r="581">
          <cell r="P581">
            <v>0</v>
          </cell>
          <cell r="Z581">
            <v>0</v>
          </cell>
          <cell r="AA581">
            <v>0</v>
          </cell>
          <cell r="AB581">
            <v>0</v>
          </cell>
        </row>
        <row r="582">
          <cell r="P582">
            <v>0</v>
          </cell>
          <cell r="Z582">
            <v>0</v>
          </cell>
          <cell r="AA582">
            <v>0</v>
          </cell>
          <cell r="AB582">
            <v>0</v>
          </cell>
        </row>
        <row r="583">
          <cell r="P583">
            <v>0</v>
          </cell>
          <cell r="Z583">
            <v>0</v>
          </cell>
          <cell r="AA583">
            <v>0</v>
          </cell>
          <cell r="AB583">
            <v>0</v>
          </cell>
        </row>
        <row r="584">
          <cell r="P584">
            <v>0</v>
          </cell>
          <cell r="Z584">
            <v>0</v>
          </cell>
          <cell r="AA584">
            <v>0</v>
          </cell>
          <cell r="AB584">
            <v>0</v>
          </cell>
        </row>
        <row r="585">
          <cell r="P585">
            <v>0</v>
          </cell>
          <cell r="Z585">
            <v>0</v>
          </cell>
          <cell r="AA585">
            <v>0</v>
          </cell>
          <cell r="AB585">
            <v>0</v>
          </cell>
        </row>
        <row r="586">
          <cell r="P586">
            <v>0</v>
          </cell>
          <cell r="Z586">
            <v>0</v>
          </cell>
          <cell r="AA586">
            <v>0</v>
          </cell>
          <cell r="AB586">
            <v>0</v>
          </cell>
        </row>
        <row r="587">
          <cell r="P587">
            <v>0</v>
          </cell>
          <cell r="Z587">
            <v>0</v>
          </cell>
          <cell r="AA587">
            <v>0</v>
          </cell>
          <cell r="AB587">
            <v>0</v>
          </cell>
        </row>
        <row r="588">
          <cell r="P588">
            <v>0</v>
          </cell>
          <cell r="Z588">
            <v>0</v>
          </cell>
          <cell r="AA588">
            <v>0</v>
          </cell>
          <cell r="AB588">
            <v>0</v>
          </cell>
        </row>
        <row r="589">
          <cell r="P589">
            <v>0</v>
          </cell>
          <cell r="Z589">
            <v>0</v>
          </cell>
          <cell r="AA589">
            <v>0</v>
          </cell>
          <cell r="AB589">
            <v>0</v>
          </cell>
        </row>
        <row r="590">
          <cell r="P590">
            <v>0</v>
          </cell>
          <cell r="Z590">
            <v>0</v>
          </cell>
          <cell r="AA590">
            <v>0</v>
          </cell>
          <cell r="AB590">
            <v>0</v>
          </cell>
        </row>
        <row r="591">
          <cell r="P591">
            <v>0</v>
          </cell>
          <cell r="Z591">
            <v>0</v>
          </cell>
          <cell r="AA591">
            <v>0</v>
          </cell>
          <cell r="AB591">
            <v>0</v>
          </cell>
        </row>
        <row r="592">
          <cell r="P592">
            <v>0</v>
          </cell>
          <cell r="Z592">
            <v>0</v>
          </cell>
          <cell r="AA592">
            <v>0</v>
          </cell>
          <cell r="AB592">
            <v>0</v>
          </cell>
        </row>
        <row r="593">
          <cell r="P593">
            <v>0</v>
          </cell>
          <cell r="Z593">
            <v>0</v>
          </cell>
          <cell r="AA593">
            <v>0</v>
          </cell>
          <cell r="AB593">
            <v>0</v>
          </cell>
        </row>
        <row r="594">
          <cell r="P594">
            <v>0</v>
          </cell>
          <cell r="Z594">
            <v>0</v>
          </cell>
          <cell r="AA594">
            <v>0</v>
          </cell>
          <cell r="AB594">
            <v>0</v>
          </cell>
        </row>
        <row r="595">
          <cell r="P595">
            <v>0</v>
          </cell>
          <cell r="Z595">
            <v>0</v>
          </cell>
          <cell r="AA595">
            <v>0</v>
          </cell>
          <cell r="AB595">
            <v>0</v>
          </cell>
        </row>
        <row r="596">
          <cell r="P596">
            <v>0</v>
          </cell>
          <cell r="Z596">
            <v>0</v>
          </cell>
          <cell r="AA596">
            <v>0</v>
          </cell>
          <cell r="AB596">
            <v>0</v>
          </cell>
        </row>
        <row r="597">
          <cell r="P597">
            <v>0</v>
          </cell>
          <cell r="Z597">
            <v>0</v>
          </cell>
          <cell r="AA597">
            <v>0</v>
          </cell>
          <cell r="AB597">
            <v>0</v>
          </cell>
        </row>
        <row r="598">
          <cell r="B598" t="str">
            <v>Összesen</v>
          </cell>
          <cell r="D598" t="str">
            <v>Jókai Mór Általános Isk.</v>
          </cell>
          <cell r="E598">
            <v>11577</v>
          </cell>
          <cell r="F598">
            <v>0</v>
          </cell>
          <cell r="G598">
            <v>4582</v>
          </cell>
          <cell r="H598">
            <v>0</v>
          </cell>
          <cell r="I598">
            <v>106235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2973</v>
          </cell>
          <cell r="O598">
            <v>0</v>
          </cell>
          <cell r="P598">
            <v>125367</v>
          </cell>
          <cell r="Q598">
            <v>61290</v>
          </cell>
          <cell r="R598">
            <v>24744</v>
          </cell>
          <cell r="S598">
            <v>38846</v>
          </cell>
          <cell r="T598">
            <v>0</v>
          </cell>
          <cell r="U598">
            <v>0</v>
          </cell>
          <cell r="V598">
            <v>0</v>
          </cell>
          <cell r="W598">
            <v>433</v>
          </cell>
          <cell r="X598">
            <v>0</v>
          </cell>
          <cell r="Y598">
            <v>54</v>
          </cell>
          <cell r="Z598">
            <v>125367</v>
          </cell>
          <cell r="AA598">
            <v>0</v>
          </cell>
          <cell r="AB598">
            <v>125367</v>
          </cell>
        </row>
        <row r="599">
          <cell r="A599">
            <v>1410</v>
          </cell>
          <cell r="B599" t="str">
            <v>Jurisics uti Általános Isk. </v>
          </cell>
          <cell r="C599">
            <v>1</v>
          </cell>
          <cell r="D599" t="str">
            <v>00előirányzat</v>
          </cell>
          <cell r="E599">
            <v>6215</v>
          </cell>
          <cell r="G599">
            <v>1799</v>
          </cell>
          <cell r="I599">
            <v>58187</v>
          </cell>
          <cell r="P599">
            <v>66201</v>
          </cell>
          <cell r="Q599">
            <v>33246</v>
          </cell>
          <cell r="R599">
            <v>13646</v>
          </cell>
          <cell r="S599">
            <v>19091</v>
          </cell>
          <cell r="W599">
            <v>218</v>
          </cell>
          <cell r="Z599">
            <v>66201</v>
          </cell>
          <cell r="AA599">
            <v>0</v>
          </cell>
          <cell r="AB599">
            <v>66201</v>
          </cell>
        </row>
        <row r="600">
          <cell r="C600">
            <v>5</v>
          </cell>
          <cell r="D600" t="str">
            <v>jóváhagyott pénzmaradvány</v>
          </cell>
          <cell r="N600">
            <v>1325</v>
          </cell>
          <cell r="P600">
            <v>1325</v>
          </cell>
          <cell r="Q600">
            <v>78</v>
          </cell>
          <cell r="R600">
            <v>12</v>
          </cell>
          <cell r="Y600">
            <v>1235</v>
          </cell>
          <cell r="Z600">
            <v>1325</v>
          </cell>
          <cell r="AA600">
            <v>0</v>
          </cell>
          <cell r="AB600">
            <v>1325</v>
          </cell>
        </row>
        <row r="601">
          <cell r="C601">
            <v>6</v>
          </cell>
          <cell r="D601" t="str">
            <v>pm.terhelő bef.kötelezettség</v>
          </cell>
          <cell r="N601">
            <v>1462</v>
          </cell>
          <cell r="P601">
            <v>1462</v>
          </cell>
          <cell r="S601">
            <v>1462</v>
          </cell>
          <cell r="Z601">
            <v>1462</v>
          </cell>
          <cell r="AA601">
            <v>0</v>
          </cell>
          <cell r="AB601">
            <v>1462</v>
          </cell>
        </row>
        <row r="602">
          <cell r="C602">
            <v>10</v>
          </cell>
          <cell r="D602" t="str">
            <v>ped.szakkönyv</v>
          </cell>
          <cell r="I602">
            <v>315</v>
          </cell>
          <cell r="P602">
            <v>315</v>
          </cell>
          <cell r="Q602">
            <v>315</v>
          </cell>
          <cell r="Z602">
            <v>315</v>
          </cell>
          <cell r="AA602">
            <v>0</v>
          </cell>
          <cell r="AB602">
            <v>315</v>
          </cell>
        </row>
        <row r="603">
          <cell r="C603">
            <v>12</v>
          </cell>
          <cell r="D603" t="str">
            <v>elvonás</v>
          </cell>
          <cell r="I603">
            <v>-195</v>
          </cell>
          <cell r="P603">
            <v>-195</v>
          </cell>
          <cell r="S603">
            <v>-195</v>
          </cell>
          <cell r="Z603">
            <v>-195</v>
          </cell>
          <cell r="AA603">
            <v>0</v>
          </cell>
          <cell r="AB603">
            <v>-195</v>
          </cell>
        </row>
        <row r="604">
          <cell r="C604">
            <v>13</v>
          </cell>
          <cell r="D604" t="str">
            <v>bérfejlesztés</v>
          </cell>
          <cell r="I604">
            <v>246</v>
          </cell>
          <cell r="P604">
            <v>246</v>
          </cell>
          <cell r="Q604">
            <v>181</v>
          </cell>
          <cell r="R604">
            <v>65</v>
          </cell>
          <cell r="Z604">
            <v>246</v>
          </cell>
          <cell r="AA604">
            <v>0</v>
          </cell>
          <cell r="AB604">
            <v>246</v>
          </cell>
        </row>
        <row r="605">
          <cell r="C605">
            <v>14</v>
          </cell>
          <cell r="D605" t="str">
            <v>4% bérfejlesztés</v>
          </cell>
          <cell r="I605">
            <v>-68</v>
          </cell>
          <cell r="P605">
            <v>-68</v>
          </cell>
          <cell r="Q605">
            <v>-50</v>
          </cell>
          <cell r="R605">
            <v>-18</v>
          </cell>
          <cell r="Z605">
            <v>-68</v>
          </cell>
          <cell r="AA605">
            <v>0</v>
          </cell>
          <cell r="AB605">
            <v>-68</v>
          </cell>
        </row>
        <row r="606">
          <cell r="P606">
            <v>0</v>
          </cell>
          <cell r="Z606">
            <v>0</v>
          </cell>
          <cell r="AA606">
            <v>0</v>
          </cell>
          <cell r="AB606">
            <v>0</v>
          </cell>
        </row>
        <row r="607">
          <cell r="P607">
            <v>0</v>
          </cell>
          <cell r="Z607">
            <v>0</v>
          </cell>
          <cell r="AA607">
            <v>0</v>
          </cell>
          <cell r="AB607">
            <v>0</v>
          </cell>
        </row>
        <row r="608">
          <cell r="P608">
            <v>0</v>
          </cell>
          <cell r="Z608">
            <v>0</v>
          </cell>
          <cell r="AA608">
            <v>0</v>
          </cell>
          <cell r="AB608">
            <v>0</v>
          </cell>
        </row>
        <row r="609">
          <cell r="P609">
            <v>0</v>
          </cell>
          <cell r="Z609">
            <v>0</v>
          </cell>
          <cell r="AA609">
            <v>0</v>
          </cell>
          <cell r="AB609">
            <v>0</v>
          </cell>
        </row>
        <row r="610">
          <cell r="P610">
            <v>0</v>
          </cell>
          <cell r="Z610">
            <v>0</v>
          </cell>
          <cell r="AA610">
            <v>0</v>
          </cell>
          <cell r="AB610">
            <v>0</v>
          </cell>
        </row>
        <row r="611">
          <cell r="P611">
            <v>0</v>
          </cell>
          <cell r="Z611">
            <v>0</v>
          </cell>
          <cell r="AA611">
            <v>0</v>
          </cell>
          <cell r="AB611">
            <v>0</v>
          </cell>
        </row>
        <row r="612">
          <cell r="P612">
            <v>0</v>
          </cell>
          <cell r="Z612">
            <v>0</v>
          </cell>
          <cell r="AA612">
            <v>0</v>
          </cell>
          <cell r="AB612">
            <v>0</v>
          </cell>
        </row>
        <row r="613">
          <cell r="P613">
            <v>0</v>
          </cell>
          <cell r="Z613">
            <v>0</v>
          </cell>
          <cell r="AA613">
            <v>0</v>
          </cell>
          <cell r="AB613">
            <v>0</v>
          </cell>
        </row>
        <row r="614">
          <cell r="P614">
            <v>0</v>
          </cell>
          <cell r="Z614">
            <v>0</v>
          </cell>
          <cell r="AA614">
            <v>0</v>
          </cell>
          <cell r="AB614">
            <v>0</v>
          </cell>
        </row>
        <row r="615">
          <cell r="P615">
            <v>0</v>
          </cell>
          <cell r="Z615">
            <v>0</v>
          </cell>
          <cell r="AA615">
            <v>0</v>
          </cell>
          <cell r="AB615">
            <v>0</v>
          </cell>
        </row>
        <row r="616">
          <cell r="P616">
            <v>0</v>
          </cell>
          <cell r="Z616">
            <v>0</v>
          </cell>
          <cell r="AA616">
            <v>0</v>
          </cell>
          <cell r="AB616">
            <v>0</v>
          </cell>
        </row>
        <row r="617">
          <cell r="P617">
            <v>0</v>
          </cell>
          <cell r="Z617">
            <v>0</v>
          </cell>
          <cell r="AA617">
            <v>0</v>
          </cell>
          <cell r="AB617">
            <v>0</v>
          </cell>
        </row>
        <row r="618">
          <cell r="P618">
            <v>0</v>
          </cell>
          <cell r="Z618">
            <v>0</v>
          </cell>
          <cell r="AA618">
            <v>0</v>
          </cell>
          <cell r="AB618">
            <v>0</v>
          </cell>
        </row>
        <row r="619">
          <cell r="P619">
            <v>0</v>
          </cell>
          <cell r="Z619">
            <v>0</v>
          </cell>
          <cell r="AA619">
            <v>0</v>
          </cell>
          <cell r="AB619">
            <v>0</v>
          </cell>
        </row>
        <row r="620">
          <cell r="B620" t="str">
            <v>Összesen</v>
          </cell>
          <cell r="D620" t="str">
            <v>Jurisics uti Általános Isk. </v>
          </cell>
          <cell r="E620">
            <v>6215</v>
          </cell>
          <cell r="F620">
            <v>0</v>
          </cell>
          <cell r="G620">
            <v>1799</v>
          </cell>
          <cell r="H620">
            <v>0</v>
          </cell>
          <cell r="I620">
            <v>58485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2787</v>
          </cell>
          <cell r="O620">
            <v>0</v>
          </cell>
          <cell r="P620">
            <v>69286</v>
          </cell>
          <cell r="Q620">
            <v>33770</v>
          </cell>
          <cell r="R620">
            <v>13705</v>
          </cell>
          <cell r="S620">
            <v>20358</v>
          </cell>
          <cell r="T620">
            <v>0</v>
          </cell>
          <cell r="U620">
            <v>0</v>
          </cell>
          <cell r="V620">
            <v>0</v>
          </cell>
          <cell r="W620">
            <v>218</v>
          </cell>
          <cell r="X620">
            <v>0</v>
          </cell>
          <cell r="Y620">
            <v>1235</v>
          </cell>
          <cell r="Z620">
            <v>69286</v>
          </cell>
          <cell r="AA620">
            <v>0</v>
          </cell>
          <cell r="AB620">
            <v>69286</v>
          </cell>
        </row>
        <row r="621">
          <cell r="A621">
            <v>1411</v>
          </cell>
          <cell r="B621" t="str">
            <v>Köztársaság téri Általános Isk.</v>
          </cell>
          <cell r="C621">
            <v>1</v>
          </cell>
          <cell r="D621" t="str">
            <v>00előirányzat</v>
          </cell>
          <cell r="E621">
            <v>10988</v>
          </cell>
          <cell r="G621">
            <v>4539</v>
          </cell>
          <cell r="I621">
            <v>93499</v>
          </cell>
          <cell r="P621">
            <v>109026</v>
          </cell>
          <cell r="Q621">
            <v>51956</v>
          </cell>
          <cell r="R621">
            <v>21620</v>
          </cell>
          <cell r="S621">
            <v>34570</v>
          </cell>
          <cell r="W621">
            <v>880</v>
          </cell>
          <cell r="Z621">
            <v>109026</v>
          </cell>
          <cell r="AA621">
            <v>0</v>
          </cell>
          <cell r="AB621">
            <v>109026</v>
          </cell>
        </row>
        <row r="622">
          <cell r="C622">
            <v>5</v>
          </cell>
          <cell r="D622" t="str">
            <v>jóváhagyott pénzmaradvány</v>
          </cell>
          <cell r="N622">
            <v>2371</v>
          </cell>
          <cell r="P622">
            <v>2371</v>
          </cell>
          <cell r="Q622">
            <v>541</v>
          </cell>
          <cell r="R622">
            <v>187</v>
          </cell>
          <cell r="Y622">
            <v>1643</v>
          </cell>
          <cell r="Z622">
            <v>2371</v>
          </cell>
          <cell r="AA622">
            <v>0</v>
          </cell>
          <cell r="AB622">
            <v>2371</v>
          </cell>
        </row>
        <row r="623">
          <cell r="C623">
            <v>6</v>
          </cell>
          <cell r="D623" t="str">
            <v>pm.terhelő bef.kötelezettség</v>
          </cell>
          <cell r="N623">
            <v>1608</v>
          </cell>
          <cell r="P623">
            <v>1608</v>
          </cell>
          <cell r="S623">
            <v>1608</v>
          </cell>
          <cell r="Z623">
            <v>1608</v>
          </cell>
          <cell r="AA623">
            <v>0</v>
          </cell>
          <cell r="AB623">
            <v>1608</v>
          </cell>
        </row>
        <row r="624">
          <cell r="D624" t="str">
            <v>Okt.Biz.keret</v>
          </cell>
          <cell r="I624">
            <v>50</v>
          </cell>
          <cell r="P624">
            <v>50</v>
          </cell>
          <cell r="S624">
            <v>50</v>
          </cell>
          <cell r="Z624">
            <v>50</v>
          </cell>
          <cell r="AA624">
            <v>0</v>
          </cell>
          <cell r="AB624">
            <v>50</v>
          </cell>
        </row>
        <row r="625">
          <cell r="C625">
            <v>10</v>
          </cell>
          <cell r="D625" t="str">
            <v>ped.szakkönyv</v>
          </cell>
          <cell r="I625">
            <v>551</v>
          </cell>
          <cell r="P625">
            <v>551</v>
          </cell>
          <cell r="Q625">
            <v>551</v>
          </cell>
          <cell r="Z625">
            <v>551</v>
          </cell>
          <cell r="AA625">
            <v>0</v>
          </cell>
          <cell r="AB625">
            <v>551</v>
          </cell>
        </row>
        <row r="626">
          <cell r="C626">
            <v>12</v>
          </cell>
          <cell r="D626" t="str">
            <v>elvonás</v>
          </cell>
          <cell r="I626">
            <v>-316</v>
          </cell>
          <cell r="P626">
            <v>-316</v>
          </cell>
          <cell r="S626">
            <v>-316</v>
          </cell>
          <cell r="Z626">
            <v>-316</v>
          </cell>
          <cell r="AA626">
            <v>0</v>
          </cell>
          <cell r="AB626">
            <v>-316</v>
          </cell>
        </row>
        <row r="627">
          <cell r="C627">
            <v>13</v>
          </cell>
          <cell r="D627" t="str">
            <v>bérfejlesztés</v>
          </cell>
          <cell r="I627">
            <v>339</v>
          </cell>
          <cell r="P627">
            <v>339</v>
          </cell>
          <cell r="Q627">
            <v>249</v>
          </cell>
          <cell r="R627">
            <v>90</v>
          </cell>
          <cell r="Z627">
            <v>339</v>
          </cell>
          <cell r="AA627">
            <v>0</v>
          </cell>
          <cell r="AB627">
            <v>339</v>
          </cell>
        </row>
        <row r="628">
          <cell r="C628">
            <v>14</v>
          </cell>
          <cell r="D628" t="str">
            <v>4% bérfejlesztés</v>
          </cell>
          <cell r="I628">
            <v>-94</v>
          </cell>
          <cell r="P628">
            <v>-94</v>
          </cell>
          <cell r="Q628">
            <v>-69</v>
          </cell>
          <cell r="R628">
            <v>-25</v>
          </cell>
          <cell r="Z628">
            <v>-94</v>
          </cell>
          <cell r="AA628">
            <v>0</v>
          </cell>
          <cell r="AB628">
            <v>-94</v>
          </cell>
        </row>
        <row r="629">
          <cell r="P629">
            <v>0</v>
          </cell>
          <cell r="Z629">
            <v>0</v>
          </cell>
          <cell r="AA629">
            <v>0</v>
          </cell>
          <cell r="AB629">
            <v>0</v>
          </cell>
        </row>
        <row r="630">
          <cell r="P630">
            <v>0</v>
          </cell>
          <cell r="Z630">
            <v>0</v>
          </cell>
          <cell r="AA630">
            <v>0</v>
          </cell>
          <cell r="AB630">
            <v>0</v>
          </cell>
        </row>
        <row r="631">
          <cell r="P631">
            <v>0</v>
          </cell>
          <cell r="Z631">
            <v>0</v>
          </cell>
          <cell r="AA631">
            <v>0</v>
          </cell>
          <cell r="AB631">
            <v>0</v>
          </cell>
        </row>
        <row r="632">
          <cell r="P632">
            <v>0</v>
          </cell>
          <cell r="Z632">
            <v>0</v>
          </cell>
          <cell r="AA632">
            <v>0</v>
          </cell>
          <cell r="AB632">
            <v>0</v>
          </cell>
        </row>
        <row r="633">
          <cell r="P633">
            <v>0</v>
          </cell>
          <cell r="Z633">
            <v>0</v>
          </cell>
          <cell r="AA633">
            <v>0</v>
          </cell>
          <cell r="AB633">
            <v>0</v>
          </cell>
        </row>
        <row r="634">
          <cell r="P634">
            <v>0</v>
          </cell>
          <cell r="Z634">
            <v>0</v>
          </cell>
          <cell r="AA634">
            <v>0</v>
          </cell>
          <cell r="AB634">
            <v>0</v>
          </cell>
        </row>
        <row r="635">
          <cell r="P635">
            <v>0</v>
          </cell>
          <cell r="Z635">
            <v>0</v>
          </cell>
          <cell r="AA635">
            <v>0</v>
          </cell>
          <cell r="AB635">
            <v>0</v>
          </cell>
        </row>
        <row r="636">
          <cell r="P636">
            <v>0</v>
          </cell>
          <cell r="Z636">
            <v>0</v>
          </cell>
          <cell r="AA636">
            <v>0</v>
          </cell>
          <cell r="AB636">
            <v>0</v>
          </cell>
        </row>
        <row r="637">
          <cell r="P637">
            <v>0</v>
          </cell>
          <cell r="Z637">
            <v>0</v>
          </cell>
          <cell r="AA637">
            <v>0</v>
          </cell>
          <cell r="AB637">
            <v>0</v>
          </cell>
        </row>
        <row r="638">
          <cell r="P638">
            <v>0</v>
          </cell>
          <cell r="Z638">
            <v>0</v>
          </cell>
          <cell r="AA638">
            <v>0</v>
          </cell>
          <cell r="AB638">
            <v>0</v>
          </cell>
        </row>
        <row r="639">
          <cell r="P639">
            <v>0</v>
          </cell>
          <cell r="Z639">
            <v>0</v>
          </cell>
          <cell r="AA639">
            <v>0</v>
          </cell>
          <cell r="AB639">
            <v>0</v>
          </cell>
        </row>
        <row r="640">
          <cell r="P640">
            <v>0</v>
          </cell>
          <cell r="Z640">
            <v>0</v>
          </cell>
          <cell r="AA640">
            <v>0</v>
          </cell>
          <cell r="AB640">
            <v>0</v>
          </cell>
        </row>
        <row r="641">
          <cell r="P641">
            <v>0</v>
          </cell>
          <cell r="Z641">
            <v>0</v>
          </cell>
          <cell r="AA641">
            <v>0</v>
          </cell>
          <cell r="AB641">
            <v>0</v>
          </cell>
        </row>
        <row r="642">
          <cell r="P642">
            <v>0</v>
          </cell>
          <cell r="Z642">
            <v>0</v>
          </cell>
          <cell r="AA642">
            <v>0</v>
          </cell>
          <cell r="AB642">
            <v>0</v>
          </cell>
        </row>
        <row r="643">
          <cell r="P643">
            <v>0</v>
          </cell>
          <cell r="Z643">
            <v>0</v>
          </cell>
          <cell r="AA643">
            <v>0</v>
          </cell>
          <cell r="AB643">
            <v>0</v>
          </cell>
        </row>
        <row r="644">
          <cell r="P644">
            <v>0</v>
          </cell>
          <cell r="Z644">
            <v>0</v>
          </cell>
          <cell r="AA644">
            <v>0</v>
          </cell>
          <cell r="AB644">
            <v>0</v>
          </cell>
        </row>
        <row r="645">
          <cell r="B645" t="str">
            <v>Összesen</v>
          </cell>
          <cell r="D645" t="str">
            <v>Köztársaság téri Ált. Isk.</v>
          </cell>
          <cell r="E645">
            <v>10988</v>
          </cell>
          <cell r="F645">
            <v>0</v>
          </cell>
          <cell r="G645">
            <v>4539</v>
          </cell>
          <cell r="H645">
            <v>0</v>
          </cell>
          <cell r="I645">
            <v>94029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3979</v>
          </cell>
          <cell r="O645">
            <v>0</v>
          </cell>
          <cell r="P645">
            <v>113535</v>
          </cell>
          <cell r="Q645">
            <v>53228</v>
          </cell>
          <cell r="R645">
            <v>21872</v>
          </cell>
          <cell r="S645">
            <v>35912</v>
          </cell>
          <cell r="T645">
            <v>0</v>
          </cell>
          <cell r="U645">
            <v>0</v>
          </cell>
          <cell r="V645">
            <v>0</v>
          </cell>
          <cell r="W645">
            <v>880</v>
          </cell>
          <cell r="X645">
            <v>0</v>
          </cell>
          <cell r="Y645">
            <v>1643</v>
          </cell>
          <cell r="Z645">
            <v>113535</v>
          </cell>
          <cell r="AA645">
            <v>0</v>
          </cell>
          <cell r="AB645">
            <v>113535</v>
          </cell>
        </row>
        <row r="646">
          <cell r="A646">
            <v>1412</v>
          </cell>
          <cell r="B646" t="str">
            <v>Mátyás Király uti Általános Isk.</v>
          </cell>
          <cell r="C646">
            <v>1</v>
          </cell>
          <cell r="D646" t="str">
            <v>00előirányzat</v>
          </cell>
          <cell r="E646">
            <v>6327</v>
          </cell>
          <cell r="G646">
            <v>1968</v>
          </cell>
          <cell r="I646">
            <v>62924</v>
          </cell>
          <cell r="P646">
            <v>71219</v>
          </cell>
          <cell r="Q646">
            <v>37813</v>
          </cell>
          <cell r="R646">
            <v>15227</v>
          </cell>
          <cell r="S646">
            <v>18002</v>
          </cell>
          <cell r="W646">
            <v>177</v>
          </cell>
          <cell r="Z646">
            <v>71219</v>
          </cell>
          <cell r="AA646">
            <v>0</v>
          </cell>
          <cell r="AB646">
            <v>71219</v>
          </cell>
        </row>
        <row r="647">
          <cell r="C647">
            <v>5</v>
          </cell>
          <cell r="D647" t="str">
            <v>jóváhagyott pénzmaradvány</v>
          </cell>
          <cell r="N647">
            <v>-782</v>
          </cell>
          <cell r="P647">
            <v>-782</v>
          </cell>
          <cell r="Q647">
            <v>34</v>
          </cell>
          <cell r="R647">
            <v>12</v>
          </cell>
          <cell r="S647">
            <v>-828</v>
          </cell>
          <cell r="Z647">
            <v>-782</v>
          </cell>
          <cell r="AA647">
            <v>0</v>
          </cell>
          <cell r="AB647">
            <v>-782</v>
          </cell>
        </row>
        <row r="648">
          <cell r="C648">
            <v>6</v>
          </cell>
          <cell r="D648" t="str">
            <v>pm.terhelő bef.kötelezettség</v>
          </cell>
          <cell r="N648">
            <v>2460</v>
          </cell>
          <cell r="P648">
            <v>2460</v>
          </cell>
          <cell r="S648">
            <v>2460</v>
          </cell>
          <cell r="Z648">
            <v>2460</v>
          </cell>
          <cell r="AA648">
            <v>0</v>
          </cell>
          <cell r="AB648">
            <v>2460</v>
          </cell>
        </row>
        <row r="649">
          <cell r="C649">
            <v>7</v>
          </cell>
          <cell r="D649" t="str">
            <v>tárgyévi eir.mód.korrekció</v>
          </cell>
          <cell r="I649">
            <v>293</v>
          </cell>
          <cell r="P649">
            <v>293</v>
          </cell>
          <cell r="S649">
            <v>293</v>
          </cell>
          <cell r="Z649">
            <v>293</v>
          </cell>
          <cell r="AA649">
            <v>0</v>
          </cell>
          <cell r="AB649">
            <v>293</v>
          </cell>
        </row>
        <row r="650">
          <cell r="C650">
            <v>10</v>
          </cell>
          <cell r="D650" t="str">
            <v>ped.szakkönyv</v>
          </cell>
          <cell r="I650">
            <v>360</v>
          </cell>
          <cell r="P650">
            <v>360</v>
          </cell>
          <cell r="Q650">
            <v>360</v>
          </cell>
          <cell r="Z650">
            <v>360</v>
          </cell>
          <cell r="AA650">
            <v>0</v>
          </cell>
          <cell r="AB650">
            <v>360</v>
          </cell>
        </row>
        <row r="651">
          <cell r="D651" t="str">
            <v>pót1 viharkárok</v>
          </cell>
          <cell r="I651">
            <v>96</v>
          </cell>
          <cell r="P651">
            <v>96</v>
          </cell>
          <cell r="X651">
            <v>96</v>
          </cell>
          <cell r="Z651">
            <v>96</v>
          </cell>
          <cell r="AA651">
            <v>0</v>
          </cell>
          <cell r="AB651">
            <v>96</v>
          </cell>
        </row>
        <row r="652">
          <cell r="C652">
            <v>12</v>
          </cell>
          <cell r="D652" t="str">
            <v>elvonás</v>
          </cell>
          <cell r="I652">
            <v>-170</v>
          </cell>
          <cell r="P652">
            <v>-170</v>
          </cell>
          <cell r="S652">
            <v>-170</v>
          </cell>
          <cell r="Z652">
            <v>-170</v>
          </cell>
          <cell r="AA652">
            <v>0</v>
          </cell>
          <cell r="AB652">
            <v>-170</v>
          </cell>
        </row>
        <row r="653">
          <cell r="C653">
            <v>13</v>
          </cell>
          <cell r="D653" t="str">
            <v>bérfejlesztés</v>
          </cell>
          <cell r="I653">
            <v>333</v>
          </cell>
          <cell r="P653">
            <v>333</v>
          </cell>
          <cell r="Q653">
            <v>245</v>
          </cell>
          <cell r="R653">
            <v>88</v>
          </cell>
          <cell r="Z653">
            <v>333</v>
          </cell>
          <cell r="AA653">
            <v>0</v>
          </cell>
          <cell r="AB653">
            <v>333</v>
          </cell>
        </row>
        <row r="654">
          <cell r="C654">
            <v>14</v>
          </cell>
          <cell r="D654" t="str">
            <v>4% bérfejlesztés</v>
          </cell>
          <cell r="I654">
            <v>-92</v>
          </cell>
          <cell r="P654">
            <v>-92</v>
          </cell>
          <cell r="Q654">
            <v>-68</v>
          </cell>
          <cell r="R654">
            <v>-24</v>
          </cell>
          <cell r="Z654">
            <v>-92</v>
          </cell>
          <cell r="AA654">
            <v>0</v>
          </cell>
          <cell r="AB654">
            <v>-92</v>
          </cell>
        </row>
        <row r="655">
          <cell r="P655">
            <v>0</v>
          </cell>
          <cell r="Z655">
            <v>0</v>
          </cell>
          <cell r="AA655">
            <v>0</v>
          </cell>
          <cell r="AB655">
            <v>0</v>
          </cell>
        </row>
        <row r="656">
          <cell r="P656">
            <v>0</v>
          </cell>
          <cell r="Z656">
            <v>0</v>
          </cell>
          <cell r="AA656">
            <v>0</v>
          </cell>
          <cell r="AB656">
            <v>0</v>
          </cell>
        </row>
        <row r="657">
          <cell r="P657">
            <v>0</v>
          </cell>
          <cell r="Z657">
            <v>0</v>
          </cell>
          <cell r="AA657">
            <v>0</v>
          </cell>
          <cell r="AB657">
            <v>0</v>
          </cell>
        </row>
        <row r="658">
          <cell r="P658">
            <v>0</v>
          </cell>
          <cell r="Z658">
            <v>0</v>
          </cell>
          <cell r="AA658">
            <v>0</v>
          </cell>
          <cell r="AB658">
            <v>0</v>
          </cell>
        </row>
        <row r="659">
          <cell r="P659">
            <v>0</v>
          </cell>
          <cell r="Z659">
            <v>0</v>
          </cell>
          <cell r="AA659">
            <v>0</v>
          </cell>
          <cell r="AB659">
            <v>0</v>
          </cell>
        </row>
        <row r="660">
          <cell r="P660">
            <v>0</v>
          </cell>
          <cell r="Z660">
            <v>0</v>
          </cell>
          <cell r="AA660">
            <v>0</v>
          </cell>
          <cell r="AB660">
            <v>0</v>
          </cell>
        </row>
        <row r="661">
          <cell r="P661">
            <v>0</v>
          </cell>
          <cell r="Z661">
            <v>0</v>
          </cell>
          <cell r="AA661">
            <v>0</v>
          </cell>
          <cell r="AB661">
            <v>0</v>
          </cell>
        </row>
        <row r="662">
          <cell r="P662">
            <v>0</v>
          </cell>
          <cell r="Z662">
            <v>0</v>
          </cell>
          <cell r="AA662">
            <v>0</v>
          </cell>
          <cell r="AB662">
            <v>0</v>
          </cell>
        </row>
        <row r="663">
          <cell r="P663">
            <v>0</v>
          </cell>
          <cell r="Z663">
            <v>0</v>
          </cell>
          <cell r="AA663">
            <v>0</v>
          </cell>
          <cell r="AB663">
            <v>0</v>
          </cell>
        </row>
        <row r="664">
          <cell r="P664">
            <v>0</v>
          </cell>
          <cell r="Z664">
            <v>0</v>
          </cell>
          <cell r="AA664">
            <v>0</v>
          </cell>
          <cell r="AB664">
            <v>0</v>
          </cell>
        </row>
        <row r="665">
          <cell r="P665">
            <v>0</v>
          </cell>
          <cell r="Z665">
            <v>0</v>
          </cell>
          <cell r="AA665">
            <v>0</v>
          </cell>
          <cell r="AB665">
            <v>0</v>
          </cell>
        </row>
        <row r="666">
          <cell r="P666">
            <v>0</v>
          </cell>
          <cell r="Z666">
            <v>0</v>
          </cell>
          <cell r="AA666">
            <v>0</v>
          </cell>
          <cell r="AB666">
            <v>0</v>
          </cell>
        </row>
        <row r="667">
          <cell r="P667">
            <v>0</v>
          </cell>
          <cell r="Z667">
            <v>0</v>
          </cell>
          <cell r="AA667">
            <v>0</v>
          </cell>
          <cell r="AB667">
            <v>0</v>
          </cell>
        </row>
        <row r="668">
          <cell r="P668">
            <v>0</v>
          </cell>
          <cell r="Z668">
            <v>0</v>
          </cell>
          <cell r="AA668">
            <v>0</v>
          </cell>
          <cell r="AB668">
            <v>0</v>
          </cell>
        </row>
        <row r="669">
          <cell r="B669" t="str">
            <v>Összesen</v>
          </cell>
          <cell r="D669" t="str">
            <v>Mátyás Király uti Ált. Isk.</v>
          </cell>
          <cell r="E669">
            <v>6327</v>
          </cell>
          <cell r="F669">
            <v>0</v>
          </cell>
          <cell r="G669">
            <v>1968</v>
          </cell>
          <cell r="H669">
            <v>0</v>
          </cell>
          <cell r="I669">
            <v>63744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1678</v>
          </cell>
          <cell r="O669">
            <v>0</v>
          </cell>
          <cell r="P669">
            <v>73717</v>
          </cell>
          <cell r="Q669">
            <v>38384</v>
          </cell>
          <cell r="R669">
            <v>15303</v>
          </cell>
          <cell r="S669">
            <v>19757</v>
          </cell>
          <cell r="T669">
            <v>0</v>
          </cell>
          <cell r="U669">
            <v>0</v>
          </cell>
          <cell r="V669">
            <v>0</v>
          </cell>
          <cell r="W669">
            <v>177</v>
          </cell>
          <cell r="X669">
            <v>96</v>
          </cell>
          <cell r="Y669">
            <v>0</v>
          </cell>
          <cell r="Z669">
            <v>73717</v>
          </cell>
          <cell r="AA669">
            <v>0</v>
          </cell>
          <cell r="AB669">
            <v>73717</v>
          </cell>
        </row>
        <row r="670">
          <cell r="A670">
            <v>1414</v>
          </cell>
          <cell r="B670" t="str">
            <v>Szieberth R.Általános Isk.</v>
          </cell>
          <cell r="C670">
            <v>1</v>
          </cell>
          <cell r="D670" t="str">
            <v>00előirányzat</v>
          </cell>
          <cell r="E670">
            <v>6139</v>
          </cell>
          <cell r="G670">
            <v>1867</v>
          </cell>
          <cell r="I670">
            <v>95979</v>
          </cell>
          <cell r="P670">
            <v>103985</v>
          </cell>
          <cell r="Q670">
            <v>53214</v>
          </cell>
          <cell r="R670">
            <v>21888</v>
          </cell>
          <cell r="S670">
            <v>28225</v>
          </cell>
          <cell r="W670">
            <v>658</v>
          </cell>
          <cell r="Z670">
            <v>103985</v>
          </cell>
          <cell r="AA670">
            <v>0</v>
          </cell>
          <cell r="AB670">
            <v>103985</v>
          </cell>
        </row>
        <row r="671">
          <cell r="C671">
            <v>5</v>
          </cell>
          <cell r="D671" t="str">
            <v>jóváhagyott pénzmaradvány</v>
          </cell>
          <cell r="N671">
            <v>4357</v>
          </cell>
          <cell r="P671">
            <v>4357</v>
          </cell>
          <cell r="Q671">
            <v>1009</v>
          </cell>
          <cell r="R671">
            <v>363</v>
          </cell>
          <cell r="Y671">
            <v>2985</v>
          </cell>
          <cell r="Z671">
            <v>4357</v>
          </cell>
          <cell r="AA671">
            <v>0</v>
          </cell>
          <cell r="AB671">
            <v>4357</v>
          </cell>
        </row>
        <row r="672">
          <cell r="C672">
            <v>6</v>
          </cell>
          <cell r="D672" t="str">
            <v>pm.terhelő bef.kötelezettség</v>
          </cell>
          <cell r="N672">
            <v>414</v>
          </cell>
          <cell r="P672">
            <v>414</v>
          </cell>
          <cell r="S672">
            <v>414</v>
          </cell>
          <cell r="Z672">
            <v>414</v>
          </cell>
          <cell r="AA672">
            <v>0</v>
          </cell>
          <cell r="AB672">
            <v>414</v>
          </cell>
        </row>
        <row r="673">
          <cell r="C673">
            <v>10</v>
          </cell>
          <cell r="D673" t="str">
            <v>ped.szakkönyv</v>
          </cell>
          <cell r="I673">
            <v>574</v>
          </cell>
          <cell r="P673">
            <v>574</v>
          </cell>
          <cell r="Q673">
            <v>574</v>
          </cell>
          <cell r="Z673">
            <v>574</v>
          </cell>
          <cell r="AA673">
            <v>0</v>
          </cell>
          <cell r="AB673">
            <v>574</v>
          </cell>
        </row>
        <row r="674">
          <cell r="D674" t="str">
            <v>pót1 viharkárok</v>
          </cell>
          <cell r="I674">
            <v>41</v>
          </cell>
          <cell r="P674">
            <v>41</v>
          </cell>
          <cell r="X674">
            <v>41</v>
          </cell>
          <cell r="Z674">
            <v>41</v>
          </cell>
          <cell r="AA674">
            <v>0</v>
          </cell>
          <cell r="AB674">
            <v>41</v>
          </cell>
        </row>
        <row r="675">
          <cell r="C675">
            <v>12</v>
          </cell>
          <cell r="D675" t="str">
            <v>elvonás</v>
          </cell>
          <cell r="I675">
            <v>-356</v>
          </cell>
          <cell r="P675">
            <v>-356</v>
          </cell>
          <cell r="S675">
            <v>-356</v>
          </cell>
          <cell r="Z675">
            <v>-356</v>
          </cell>
          <cell r="AA675">
            <v>0</v>
          </cell>
          <cell r="AB675">
            <v>-356</v>
          </cell>
        </row>
        <row r="676">
          <cell r="C676">
            <v>13</v>
          </cell>
          <cell r="D676" t="str">
            <v>bérfejlesztés</v>
          </cell>
          <cell r="I676">
            <v>321</v>
          </cell>
          <cell r="P676">
            <v>321</v>
          </cell>
          <cell r="Q676">
            <v>236</v>
          </cell>
          <cell r="R676">
            <v>85</v>
          </cell>
          <cell r="Z676">
            <v>321</v>
          </cell>
          <cell r="AA676">
            <v>0</v>
          </cell>
          <cell r="AB676">
            <v>321</v>
          </cell>
        </row>
        <row r="677">
          <cell r="C677">
            <v>14</v>
          </cell>
          <cell r="D677" t="str">
            <v>4% bérfejlesztés</v>
          </cell>
          <cell r="I677">
            <v>-88</v>
          </cell>
          <cell r="P677">
            <v>-88</v>
          </cell>
          <cell r="Q677">
            <v>-65</v>
          </cell>
          <cell r="R677">
            <v>-23</v>
          </cell>
          <cell r="Z677">
            <v>-88</v>
          </cell>
          <cell r="AA677">
            <v>0</v>
          </cell>
          <cell r="AB677">
            <v>-88</v>
          </cell>
        </row>
        <row r="678">
          <cell r="P678">
            <v>0</v>
          </cell>
          <cell r="Z678">
            <v>0</v>
          </cell>
          <cell r="AA678">
            <v>0</v>
          </cell>
          <cell r="AB678">
            <v>0</v>
          </cell>
        </row>
        <row r="679">
          <cell r="P679">
            <v>0</v>
          </cell>
          <cell r="Z679">
            <v>0</v>
          </cell>
          <cell r="AA679">
            <v>0</v>
          </cell>
          <cell r="AB679">
            <v>0</v>
          </cell>
        </row>
        <row r="680">
          <cell r="P680">
            <v>0</v>
          </cell>
          <cell r="Z680">
            <v>0</v>
          </cell>
          <cell r="AA680">
            <v>0</v>
          </cell>
          <cell r="AB680">
            <v>0</v>
          </cell>
        </row>
        <row r="681">
          <cell r="P681">
            <v>0</v>
          </cell>
          <cell r="Z681">
            <v>0</v>
          </cell>
          <cell r="AA681">
            <v>0</v>
          </cell>
          <cell r="AB681">
            <v>0</v>
          </cell>
        </row>
        <row r="682">
          <cell r="P682">
            <v>0</v>
          </cell>
          <cell r="Z682">
            <v>0</v>
          </cell>
          <cell r="AA682">
            <v>0</v>
          </cell>
          <cell r="AB682">
            <v>0</v>
          </cell>
        </row>
        <row r="683">
          <cell r="P683">
            <v>0</v>
          </cell>
          <cell r="Z683">
            <v>0</v>
          </cell>
          <cell r="AA683">
            <v>0</v>
          </cell>
          <cell r="AB683">
            <v>0</v>
          </cell>
        </row>
        <row r="684">
          <cell r="P684">
            <v>0</v>
          </cell>
          <cell r="Z684">
            <v>0</v>
          </cell>
          <cell r="AA684">
            <v>0</v>
          </cell>
          <cell r="AB684">
            <v>0</v>
          </cell>
        </row>
        <row r="685">
          <cell r="P685">
            <v>0</v>
          </cell>
          <cell r="Z685">
            <v>0</v>
          </cell>
          <cell r="AA685">
            <v>0</v>
          </cell>
          <cell r="AB685">
            <v>0</v>
          </cell>
        </row>
        <row r="686">
          <cell r="P686">
            <v>0</v>
          </cell>
          <cell r="Z686">
            <v>0</v>
          </cell>
          <cell r="AA686">
            <v>0</v>
          </cell>
          <cell r="AB686">
            <v>0</v>
          </cell>
        </row>
        <row r="687">
          <cell r="P687">
            <v>0</v>
          </cell>
          <cell r="Z687">
            <v>0</v>
          </cell>
          <cell r="AA687">
            <v>0</v>
          </cell>
          <cell r="AB687">
            <v>0</v>
          </cell>
        </row>
        <row r="688">
          <cell r="P688">
            <v>0</v>
          </cell>
          <cell r="Z688">
            <v>0</v>
          </cell>
          <cell r="AA688">
            <v>0</v>
          </cell>
          <cell r="AB688">
            <v>0</v>
          </cell>
        </row>
        <row r="689">
          <cell r="P689">
            <v>0</v>
          </cell>
          <cell r="Z689">
            <v>0</v>
          </cell>
          <cell r="AA689">
            <v>0</v>
          </cell>
          <cell r="AB689">
            <v>0</v>
          </cell>
        </row>
        <row r="690">
          <cell r="P690">
            <v>0</v>
          </cell>
          <cell r="Z690">
            <v>0</v>
          </cell>
          <cell r="AA690">
            <v>0</v>
          </cell>
          <cell r="AB690">
            <v>0</v>
          </cell>
        </row>
        <row r="691">
          <cell r="P691">
            <v>0</v>
          </cell>
          <cell r="Z691">
            <v>0</v>
          </cell>
          <cell r="AA691">
            <v>0</v>
          </cell>
          <cell r="AB691">
            <v>0</v>
          </cell>
        </row>
        <row r="692">
          <cell r="B692" t="str">
            <v>Összesen</v>
          </cell>
          <cell r="D692" t="str">
            <v>Szieberth R.Általános Isk.</v>
          </cell>
          <cell r="E692">
            <v>6139</v>
          </cell>
          <cell r="F692">
            <v>0</v>
          </cell>
          <cell r="G692">
            <v>1867</v>
          </cell>
          <cell r="H692">
            <v>0</v>
          </cell>
          <cell r="I692">
            <v>96471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4771</v>
          </cell>
          <cell r="O692">
            <v>0</v>
          </cell>
          <cell r="P692">
            <v>109248</v>
          </cell>
          <cell r="Q692">
            <v>54968</v>
          </cell>
          <cell r="R692">
            <v>22313</v>
          </cell>
          <cell r="S692">
            <v>28283</v>
          </cell>
          <cell r="T692">
            <v>0</v>
          </cell>
          <cell r="U692">
            <v>0</v>
          </cell>
          <cell r="V692">
            <v>0</v>
          </cell>
          <cell r="W692">
            <v>658</v>
          </cell>
          <cell r="X692">
            <v>41</v>
          </cell>
          <cell r="Y692">
            <v>2985</v>
          </cell>
          <cell r="Z692">
            <v>109248</v>
          </cell>
          <cell r="AA692">
            <v>0</v>
          </cell>
          <cell r="AB692">
            <v>109248</v>
          </cell>
        </row>
        <row r="693">
          <cell r="A693">
            <v>1415</v>
          </cell>
          <cell r="B693" t="str">
            <v>Illyés Gy.uti Általános Isk.</v>
          </cell>
          <cell r="C693">
            <v>1</v>
          </cell>
          <cell r="D693" t="str">
            <v>00előirányzat</v>
          </cell>
          <cell r="E693">
            <v>7960</v>
          </cell>
          <cell r="G693">
            <v>3960</v>
          </cell>
          <cell r="I693">
            <v>100637</v>
          </cell>
          <cell r="P693">
            <v>112557</v>
          </cell>
          <cell r="Q693">
            <v>57662</v>
          </cell>
          <cell r="R693">
            <v>23401</v>
          </cell>
          <cell r="S693">
            <v>30877</v>
          </cell>
          <cell r="W693">
            <v>617</v>
          </cell>
          <cell r="Z693">
            <v>112557</v>
          </cell>
          <cell r="AA693">
            <v>0</v>
          </cell>
          <cell r="AB693">
            <v>112557</v>
          </cell>
        </row>
        <row r="694">
          <cell r="C694">
            <v>5</v>
          </cell>
          <cell r="D694" t="str">
            <v>jóváhagyott pénzmaradvány</v>
          </cell>
          <cell r="N694">
            <v>-3822</v>
          </cell>
          <cell r="P694">
            <v>-3822</v>
          </cell>
          <cell r="Q694">
            <v>298</v>
          </cell>
          <cell r="R694">
            <v>12</v>
          </cell>
          <cell r="S694">
            <v>-4132</v>
          </cell>
          <cell r="Z694">
            <v>-3822</v>
          </cell>
          <cell r="AA694">
            <v>0</v>
          </cell>
          <cell r="AB694">
            <v>-3822</v>
          </cell>
        </row>
        <row r="695">
          <cell r="C695">
            <v>6</v>
          </cell>
          <cell r="D695" t="str">
            <v>pm.terhelő bef.kötelezettség</v>
          </cell>
          <cell r="N695">
            <v>5036</v>
          </cell>
          <cell r="P695">
            <v>5036</v>
          </cell>
          <cell r="S695">
            <v>5036</v>
          </cell>
          <cell r="Z695">
            <v>5036</v>
          </cell>
          <cell r="AA695">
            <v>0</v>
          </cell>
          <cell r="AB695">
            <v>5036</v>
          </cell>
        </row>
        <row r="696">
          <cell r="C696">
            <v>7</v>
          </cell>
          <cell r="D696" t="str">
            <v>tárgyévi eir.mód.korrekció</v>
          </cell>
          <cell r="I696">
            <v>665</v>
          </cell>
          <cell r="P696">
            <v>665</v>
          </cell>
          <cell r="S696">
            <v>665</v>
          </cell>
          <cell r="Z696">
            <v>665</v>
          </cell>
          <cell r="AA696">
            <v>0</v>
          </cell>
          <cell r="AB696">
            <v>665</v>
          </cell>
        </row>
        <row r="697">
          <cell r="C697">
            <v>10</v>
          </cell>
          <cell r="D697" t="str">
            <v>ped.szakkönyv</v>
          </cell>
          <cell r="I697">
            <v>585</v>
          </cell>
          <cell r="P697">
            <v>585</v>
          </cell>
          <cell r="Q697">
            <v>585</v>
          </cell>
          <cell r="Z697">
            <v>585</v>
          </cell>
          <cell r="AA697">
            <v>0</v>
          </cell>
          <cell r="AB697">
            <v>585</v>
          </cell>
        </row>
        <row r="698">
          <cell r="C698">
            <v>12</v>
          </cell>
          <cell r="D698" t="str">
            <v>elvonás</v>
          </cell>
          <cell r="I698">
            <v>-283</v>
          </cell>
          <cell r="P698">
            <v>-283</v>
          </cell>
          <cell r="S698">
            <v>-283</v>
          </cell>
          <cell r="Z698">
            <v>-283</v>
          </cell>
          <cell r="AA698">
            <v>0</v>
          </cell>
          <cell r="AB698">
            <v>-283</v>
          </cell>
        </row>
        <row r="699">
          <cell r="C699">
            <v>13</v>
          </cell>
          <cell r="D699" t="str">
            <v>bérfejlesztés</v>
          </cell>
          <cell r="I699">
            <v>304</v>
          </cell>
          <cell r="P699">
            <v>304</v>
          </cell>
          <cell r="Q699">
            <v>224</v>
          </cell>
          <cell r="R699">
            <v>80</v>
          </cell>
          <cell r="Z699">
            <v>304</v>
          </cell>
          <cell r="AA699">
            <v>0</v>
          </cell>
          <cell r="AB699">
            <v>304</v>
          </cell>
        </row>
        <row r="700">
          <cell r="C700">
            <v>14</v>
          </cell>
          <cell r="D700" t="str">
            <v>4% bérfejlesztés</v>
          </cell>
          <cell r="I700">
            <v>-84</v>
          </cell>
          <cell r="P700">
            <v>-84</v>
          </cell>
          <cell r="Q700">
            <v>-62</v>
          </cell>
          <cell r="R700">
            <v>-22</v>
          </cell>
          <cell r="Z700">
            <v>-84</v>
          </cell>
          <cell r="AA700">
            <v>0</v>
          </cell>
          <cell r="AB700">
            <v>-84</v>
          </cell>
        </row>
        <row r="701">
          <cell r="P701">
            <v>0</v>
          </cell>
          <cell r="Z701">
            <v>0</v>
          </cell>
          <cell r="AA701">
            <v>0</v>
          </cell>
          <cell r="AB701">
            <v>0</v>
          </cell>
        </row>
        <row r="702">
          <cell r="P702">
            <v>0</v>
          </cell>
          <cell r="Z702">
            <v>0</v>
          </cell>
          <cell r="AA702">
            <v>0</v>
          </cell>
          <cell r="AB702">
            <v>0</v>
          </cell>
        </row>
        <row r="703">
          <cell r="P703">
            <v>0</v>
          </cell>
          <cell r="Z703">
            <v>0</v>
          </cell>
          <cell r="AA703">
            <v>0</v>
          </cell>
          <cell r="AB703">
            <v>0</v>
          </cell>
        </row>
        <row r="704">
          <cell r="P704">
            <v>0</v>
          </cell>
          <cell r="Z704">
            <v>0</v>
          </cell>
          <cell r="AA704">
            <v>0</v>
          </cell>
          <cell r="AB704">
            <v>0</v>
          </cell>
        </row>
        <row r="705">
          <cell r="P705">
            <v>0</v>
          </cell>
          <cell r="Z705">
            <v>0</v>
          </cell>
          <cell r="AA705">
            <v>0</v>
          </cell>
          <cell r="AB705">
            <v>0</v>
          </cell>
        </row>
        <row r="706">
          <cell r="P706">
            <v>0</v>
          </cell>
          <cell r="Z706">
            <v>0</v>
          </cell>
          <cell r="AA706">
            <v>0</v>
          </cell>
          <cell r="AB706">
            <v>0</v>
          </cell>
        </row>
        <row r="707">
          <cell r="P707">
            <v>0</v>
          </cell>
          <cell r="Z707">
            <v>0</v>
          </cell>
          <cell r="AA707">
            <v>0</v>
          </cell>
          <cell r="AB707">
            <v>0</v>
          </cell>
        </row>
        <row r="708">
          <cell r="P708">
            <v>0</v>
          </cell>
          <cell r="Z708">
            <v>0</v>
          </cell>
          <cell r="AA708">
            <v>0</v>
          </cell>
          <cell r="AB708">
            <v>0</v>
          </cell>
        </row>
        <row r="709">
          <cell r="P709">
            <v>0</v>
          </cell>
          <cell r="Z709">
            <v>0</v>
          </cell>
          <cell r="AA709">
            <v>0</v>
          </cell>
          <cell r="AB709">
            <v>0</v>
          </cell>
        </row>
        <row r="710">
          <cell r="P710">
            <v>0</v>
          </cell>
          <cell r="Z710">
            <v>0</v>
          </cell>
          <cell r="AA710">
            <v>0</v>
          </cell>
          <cell r="AB710">
            <v>0</v>
          </cell>
        </row>
        <row r="711">
          <cell r="P711">
            <v>0</v>
          </cell>
          <cell r="Z711">
            <v>0</v>
          </cell>
          <cell r="AA711">
            <v>0</v>
          </cell>
          <cell r="AB711">
            <v>0</v>
          </cell>
        </row>
        <row r="712">
          <cell r="P712">
            <v>0</v>
          </cell>
          <cell r="Z712">
            <v>0</v>
          </cell>
          <cell r="AA712">
            <v>0</v>
          </cell>
          <cell r="AB712">
            <v>0</v>
          </cell>
        </row>
        <row r="713">
          <cell r="P713">
            <v>0</v>
          </cell>
          <cell r="Z713">
            <v>0</v>
          </cell>
          <cell r="AA713">
            <v>0</v>
          </cell>
          <cell r="AB713">
            <v>0</v>
          </cell>
        </row>
        <row r="714">
          <cell r="P714">
            <v>0</v>
          </cell>
          <cell r="Z714">
            <v>0</v>
          </cell>
          <cell r="AA714">
            <v>0</v>
          </cell>
          <cell r="AB714">
            <v>0</v>
          </cell>
        </row>
        <row r="715">
          <cell r="P715">
            <v>0</v>
          </cell>
          <cell r="Z715">
            <v>0</v>
          </cell>
          <cell r="AA715">
            <v>0</v>
          </cell>
          <cell r="AB715">
            <v>0</v>
          </cell>
        </row>
        <row r="716">
          <cell r="B716" t="str">
            <v>Összesen</v>
          </cell>
          <cell r="D716" t="str">
            <v>Illyés Gy.uti Általános Isk.</v>
          </cell>
          <cell r="E716">
            <v>7960</v>
          </cell>
          <cell r="F716">
            <v>0</v>
          </cell>
          <cell r="G716">
            <v>3960</v>
          </cell>
          <cell r="H716">
            <v>0</v>
          </cell>
          <cell r="I716">
            <v>101824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1214</v>
          </cell>
          <cell r="O716">
            <v>0</v>
          </cell>
          <cell r="P716">
            <v>114958</v>
          </cell>
          <cell r="Q716">
            <v>58707</v>
          </cell>
          <cell r="R716">
            <v>23471</v>
          </cell>
          <cell r="S716">
            <v>32163</v>
          </cell>
          <cell r="T716">
            <v>0</v>
          </cell>
          <cell r="U716">
            <v>0</v>
          </cell>
          <cell r="V716">
            <v>0</v>
          </cell>
          <cell r="W716">
            <v>617</v>
          </cell>
          <cell r="X716">
            <v>0</v>
          </cell>
          <cell r="Y716">
            <v>0</v>
          </cell>
          <cell r="Z716">
            <v>114958</v>
          </cell>
          <cell r="AA716">
            <v>0</v>
          </cell>
          <cell r="AB716">
            <v>114958</v>
          </cell>
        </row>
        <row r="717">
          <cell r="A717">
            <v>1416</v>
          </cell>
          <cell r="B717" t="str">
            <v>Testvérvárosok terei Ált.Isk.</v>
          </cell>
          <cell r="C717">
            <v>1</v>
          </cell>
          <cell r="D717" t="str">
            <v>00előirányzat</v>
          </cell>
          <cell r="E717">
            <v>10736</v>
          </cell>
          <cell r="G717">
            <v>4087</v>
          </cell>
          <cell r="I717">
            <v>119035</v>
          </cell>
          <cell r="P717">
            <v>133858</v>
          </cell>
          <cell r="Q717">
            <v>70900</v>
          </cell>
          <cell r="R717">
            <v>28910</v>
          </cell>
          <cell r="S717">
            <v>33385</v>
          </cell>
          <cell r="W717">
            <v>663</v>
          </cell>
          <cell r="Z717">
            <v>133858</v>
          </cell>
          <cell r="AA717">
            <v>0</v>
          </cell>
          <cell r="AB717">
            <v>133858</v>
          </cell>
        </row>
        <row r="718">
          <cell r="C718">
            <v>5</v>
          </cell>
          <cell r="D718" t="str">
            <v>jóváhagyott pénzmaradvány</v>
          </cell>
          <cell r="N718">
            <v>-1358</v>
          </cell>
          <cell r="P718">
            <v>-1358</v>
          </cell>
          <cell r="Q718">
            <v>573</v>
          </cell>
          <cell r="R718">
            <v>12</v>
          </cell>
          <cell r="S718">
            <v>-1943</v>
          </cell>
          <cell r="Z718">
            <v>-1358</v>
          </cell>
          <cell r="AA718">
            <v>0</v>
          </cell>
          <cell r="AB718">
            <v>-1358</v>
          </cell>
        </row>
        <row r="719">
          <cell r="C719">
            <v>6</v>
          </cell>
          <cell r="D719" t="str">
            <v>pm.terhelő bef.kötelezettség</v>
          </cell>
          <cell r="N719">
            <v>1462</v>
          </cell>
          <cell r="P719">
            <v>1462</v>
          </cell>
          <cell r="S719">
            <v>1462</v>
          </cell>
          <cell r="Z719">
            <v>1462</v>
          </cell>
          <cell r="AA719">
            <v>0</v>
          </cell>
          <cell r="AB719">
            <v>1462</v>
          </cell>
        </row>
        <row r="720">
          <cell r="C720">
            <v>10</v>
          </cell>
          <cell r="D720" t="str">
            <v>ped.szakkönyv</v>
          </cell>
          <cell r="I720">
            <v>698</v>
          </cell>
          <cell r="P720">
            <v>698</v>
          </cell>
          <cell r="Q720">
            <v>698</v>
          </cell>
          <cell r="Z720">
            <v>698</v>
          </cell>
          <cell r="AA720">
            <v>0</v>
          </cell>
          <cell r="AB720">
            <v>698</v>
          </cell>
        </row>
        <row r="721">
          <cell r="C721">
            <v>12</v>
          </cell>
          <cell r="D721" t="str">
            <v>elvonás</v>
          </cell>
          <cell r="I721">
            <v>-334</v>
          </cell>
          <cell r="P721">
            <v>-334</v>
          </cell>
          <cell r="S721">
            <v>-334</v>
          </cell>
          <cell r="Z721">
            <v>-334</v>
          </cell>
          <cell r="AA721">
            <v>0</v>
          </cell>
          <cell r="AB721">
            <v>-334</v>
          </cell>
        </row>
        <row r="722">
          <cell r="C722">
            <v>13</v>
          </cell>
          <cell r="D722" t="str">
            <v>bérfejlesztés</v>
          </cell>
          <cell r="I722">
            <v>545</v>
          </cell>
          <cell r="P722">
            <v>545</v>
          </cell>
          <cell r="Q722">
            <v>401</v>
          </cell>
          <cell r="R722">
            <v>144</v>
          </cell>
          <cell r="Z722">
            <v>545</v>
          </cell>
          <cell r="AA722">
            <v>0</v>
          </cell>
          <cell r="AB722">
            <v>545</v>
          </cell>
        </row>
        <row r="723">
          <cell r="C723">
            <v>14</v>
          </cell>
          <cell r="D723" t="str">
            <v>4% bérfejlesztés</v>
          </cell>
          <cell r="I723">
            <v>-151</v>
          </cell>
          <cell r="P723">
            <v>-151</v>
          </cell>
          <cell r="Q723">
            <v>-111</v>
          </cell>
          <cell r="R723">
            <v>-40</v>
          </cell>
          <cell r="Z723">
            <v>-151</v>
          </cell>
          <cell r="AA723">
            <v>0</v>
          </cell>
          <cell r="AB723">
            <v>-151</v>
          </cell>
        </row>
        <row r="724">
          <cell r="P724">
            <v>0</v>
          </cell>
          <cell r="Z724">
            <v>0</v>
          </cell>
          <cell r="AA724">
            <v>0</v>
          </cell>
          <cell r="AB724">
            <v>0</v>
          </cell>
        </row>
        <row r="725">
          <cell r="P725">
            <v>0</v>
          </cell>
          <cell r="Z725">
            <v>0</v>
          </cell>
          <cell r="AA725">
            <v>0</v>
          </cell>
          <cell r="AB725">
            <v>0</v>
          </cell>
        </row>
        <row r="726">
          <cell r="P726">
            <v>0</v>
          </cell>
          <cell r="Z726">
            <v>0</v>
          </cell>
          <cell r="AA726">
            <v>0</v>
          </cell>
          <cell r="AB726">
            <v>0</v>
          </cell>
        </row>
        <row r="727">
          <cell r="P727">
            <v>0</v>
          </cell>
          <cell r="Z727">
            <v>0</v>
          </cell>
          <cell r="AA727">
            <v>0</v>
          </cell>
          <cell r="AB727">
            <v>0</v>
          </cell>
        </row>
        <row r="728">
          <cell r="P728">
            <v>0</v>
          </cell>
          <cell r="Z728">
            <v>0</v>
          </cell>
          <cell r="AA728">
            <v>0</v>
          </cell>
          <cell r="AB728">
            <v>0</v>
          </cell>
        </row>
        <row r="729">
          <cell r="P729">
            <v>0</v>
          </cell>
          <cell r="Z729">
            <v>0</v>
          </cell>
          <cell r="AA729">
            <v>0</v>
          </cell>
          <cell r="AB729">
            <v>0</v>
          </cell>
        </row>
        <row r="730">
          <cell r="P730">
            <v>0</v>
          </cell>
          <cell r="Z730">
            <v>0</v>
          </cell>
          <cell r="AA730">
            <v>0</v>
          </cell>
          <cell r="AB730">
            <v>0</v>
          </cell>
        </row>
        <row r="731">
          <cell r="P731">
            <v>0</v>
          </cell>
          <cell r="Z731">
            <v>0</v>
          </cell>
          <cell r="AA731">
            <v>0</v>
          </cell>
          <cell r="AB731">
            <v>0</v>
          </cell>
        </row>
        <row r="732">
          <cell r="P732">
            <v>0</v>
          </cell>
          <cell r="Z732">
            <v>0</v>
          </cell>
          <cell r="AA732">
            <v>0</v>
          </cell>
          <cell r="AB732">
            <v>0</v>
          </cell>
        </row>
        <row r="733">
          <cell r="P733">
            <v>0</v>
          </cell>
          <cell r="Z733">
            <v>0</v>
          </cell>
          <cell r="AA733">
            <v>0</v>
          </cell>
          <cell r="AB733">
            <v>0</v>
          </cell>
        </row>
        <row r="734">
          <cell r="P734">
            <v>0</v>
          </cell>
          <cell r="Z734">
            <v>0</v>
          </cell>
          <cell r="AA734">
            <v>0</v>
          </cell>
          <cell r="AB734">
            <v>0</v>
          </cell>
        </row>
        <row r="735">
          <cell r="B735" t="str">
            <v>Összesen</v>
          </cell>
          <cell r="D735" t="str">
            <v>Testvérvárosok terei Ált.Isk.</v>
          </cell>
          <cell r="E735">
            <v>10736</v>
          </cell>
          <cell r="F735">
            <v>0</v>
          </cell>
          <cell r="G735">
            <v>4087</v>
          </cell>
          <cell r="H735">
            <v>0</v>
          </cell>
          <cell r="I735">
            <v>119793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104</v>
          </cell>
          <cell r="O735">
            <v>0</v>
          </cell>
          <cell r="P735">
            <v>134720</v>
          </cell>
          <cell r="Q735">
            <v>72461</v>
          </cell>
          <cell r="R735">
            <v>29026</v>
          </cell>
          <cell r="S735">
            <v>32570</v>
          </cell>
          <cell r="T735">
            <v>0</v>
          </cell>
          <cell r="U735">
            <v>0</v>
          </cell>
          <cell r="V735">
            <v>0</v>
          </cell>
          <cell r="W735">
            <v>663</v>
          </cell>
          <cell r="X735">
            <v>0</v>
          </cell>
          <cell r="Y735">
            <v>0</v>
          </cell>
          <cell r="Z735">
            <v>134720</v>
          </cell>
          <cell r="AA735">
            <v>0</v>
          </cell>
          <cell r="AB735">
            <v>134720</v>
          </cell>
        </row>
        <row r="736">
          <cell r="A736">
            <v>1417</v>
          </cell>
          <cell r="B736" t="str">
            <v>Vasas-Somogy-Hird Iskolaközpont</v>
          </cell>
          <cell r="C736">
            <v>1</v>
          </cell>
          <cell r="D736" t="str">
            <v>00előirányzat</v>
          </cell>
          <cell r="E736">
            <v>9496</v>
          </cell>
          <cell r="G736">
            <v>3077</v>
          </cell>
          <cell r="I736">
            <v>129432</v>
          </cell>
          <cell r="P736">
            <v>142005</v>
          </cell>
          <cell r="Q736">
            <v>71401</v>
          </cell>
          <cell r="R736">
            <v>29797</v>
          </cell>
          <cell r="S736">
            <v>40297</v>
          </cell>
          <cell r="W736">
            <v>510</v>
          </cell>
          <cell r="Z736">
            <v>142005</v>
          </cell>
          <cell r="AA736">
            <v>0</v>
          </cell>
          <cell r="AB736">
            <v>142005</v>
          </cell>
        </row>
        <row r="737">
          <cell r="C737">
            <v>5</v>
          </cell>
          <cell r="D737" t="str">
            <v>jóváhagyott pénzmaradvány</v>
          </cell>
          <cell r="N737">
            <v>-1399</v>
          </cell>
          <cell r="P737">
            <v>-1399</v>
          </cell>
          <cell r="Q737">
            <v>493</v>
          </cell>
          <cell r="R737">
            <v>12</v>
          </cell>
          <cell r="S737">
            <v>-1904</v>
          </cell>
          <cell r="Z737">
            <v>-1399</v>
          </cell>
          <cell r="AA737">
            <v>0</v>
          </cell>
          <cell r="AB737">
            <v>-1399</v>
          </cell>
        </row>
        <row r="738">
          <cell r="C738">
            <v>6</v>
          </cell>
          <cell r="D738" t="str">
            <v>pm.terhelő bef.kötelezettség</v>
          </cell>
          <cell r="N738">
            <v>4611</v>
          </cell>
          <cell r="P738">
            <v>4611</v>
          </cell>
          <cell r="S738">
            <v>4611</v>
          </cell>
          <cell r="Z738">
            <v>4611</v>
          </cell>
          <cell r="AA738">
            <v>0</v>
          </cell>
          <cell r="AB738">
            <v>4611</v>
          </cell>
        </row>
        <row r="739">
          <cell r="C739">
            <v>10</v>
          </cell>
          <cell r="D739" t="str">
            <v>ped.szakkönyv</v>
          </cell>
          <cell r="I739">
            <v>653</v>
          </cell>
          <cell r="P739">
            <v>653</v>
          </cell>
          <cell r="Q739">
            <v>653</v>
          </cell>
          <cell r="Z739">
            <v>653</v>
          </cell>
          <cell r="AA739">
            <v>0</v>
          </cell>
          <cell r="AB739">
            <v>653</v>
          </cell>
        </row>
        <row r="740">
          <cell r="C740">
            <v>12</v>
          </cell>
          <cell r="D740" t="str">
            <v>elvonás</v>
          </cell>
          <cell r="I740">
            <v>-521</v>
          </cell>
          <cell r="P740">
            <v>-521</v>
          </cell>
          <cell r="S740">
            <v>-521</v>
          </cell>
          <cell r="Z740">
            <v>-521</v>
          </cell>
          <cell r="AA740">
            <v>0</v>
          </cell>
          <cell r="AB740">
            <v>-521</v>
          </cell>
        </row>
        <row r="741">
          <cell r="C741">
            <v>13</v>
          </cell>
          <cell r="D741" t="str">
            <v>bérfejlesztés</v>
          </cell>
          <cell r="I741">
            <v>1315</v>
          </cell>
          <cell r="P741">
            <v>1315</v>
          </cell>
          <cell r="Q741">
            <v>967</v>
          </cell>
          <cell r="R741">
            <v>348</v>
          </cell>
          <cell r="Z741">
            <v>1315</v>
          </cell>
          <cell r="AA741">
            <v>0</v>
          </cell>
          <cell r="AB741">
            <v>1315</v>
          </cell>
        </row>
        <row r="742">
          <cell r="C742">
            <v>14</v>
          </cell>
          <cell r="D742" t="str">
            <v>4% bérfejlesztés</v>
          </cell>
          <cell r="I742">
            <v>-363</v>
          </cell>
          <cell r="P742">
            <v>-363</v>
          </cell>
          <cell r="Q742">
            <v>-267</v>
          </cell>
          <cell r="R742">
            <v>-96</v>
          </cell>
          <cell r="Z742">
            <v>-363</v>
          </cell>
          <cell r="AA742">
            <v>0</v>
          </cell>
          <cell r="AB742">
            <v>-363</v>
          </cell>
        </row>
        <row r="743">
          <cell r="P743">
            <v>0</v>
          </cell>
          <cell r="Z743">
            <v>0</v>
          </cell>
          <cell r="AA743">
            <v>0</v>
          </cell>
          <cell r="AB743">
            <v>0</v>
          </cell>
        </row>
        <row r="744">
          <cell r="P744">
            <v>0</v>
          </cell>
          <cell r="Z744">
            <v>0</v>
          </cell>
          <cell r="AA744">
            <v>0</v>
          </cell>
          <cell r="AB744">
            <v>0</v>
          </cell>
        </row>
        <row r="745">
          <cell r="P745">
            <v>0</v>
          </cell>
          <cell r="Z745">
            <v>0</v>
          </cell>
          <cell r="AA745">
            <v>0</v>
          </cell>
          <cell r="AB745">
            <v>0</v>
          </cell>
        </row>
        <row r="746">
          <cell r="P746">
            <v>0</v>
          </cell>
          <cell r="Z746">
            <v>0</v>
          </cell>
          <cell r="AA746">
            <v>0</v>
          </cell>
          <cell r="AB746">
            <v>0</v>
          </cell>
        </row>
        <row r="747">
          <cell r="P747">
            <v>0</v>
          </cell>
          <cell r="Z747">
            <v>0</v>
          </cell>
          <cell r="AA747">
            <v>0</v>
          </cell>
          <cell r="AB747">
            <v>0</v>
          </cell>
        </row>
        <row r="748">
          <cell r="P748">
            <v>0</v>
          </cell>
          <cell r="Z748">
            <v>0</v>
          </cell>
          <cell r="AA748">
            <v>0</v>
          </cell>
          <cell r="AB748">
            <v>0</v>
          </cell>
        </row>
        <row r="749">
          <cell r="P749">
            <v>0</v>
          </cell>
          <cell r="Z749">
            <v>0</v>
          </cell>
          <cell r="AA749">
            <v>0</v>
          </cell>
          <cell r="AB749">
            <v>0</v>
          </cell>
        </row>
        <row r="750">
          <cell r="P750">
            <v>0</v>
          </cell>
          <cell r="Z750">
            <v>0</v>
          </cell>
          <cell r="AA750">
            <v>0</v>
          </cell>
          <cell r="AB750">
            <v>0</v>
          </cell>
        </row>
        <row r="751">
          <cell r="P751">
            <v>0</v>
          </cell>
          <cell r="Z751">
            <v>0</v>
          </cell>
          <cell r="AA751">
            <v>0</v>
          </cell>
          <cell r="AB751">
            <v>0</v>
          </cell>
        </row>
        <row r="752">
          <cell r="P752">
            <v>0</v>
          </cell>
          <cell r="Z752">
            <v>0</v>
          </cell>
          <cell r="AA752">
            <v>0</v>
          </cell>
          <cell r="AB752">
            <v>0</v>
          </cell>
        </row>
        <row r="753">
          <cell r="P753">
            <v>0</v>
          </cell>
          <cell r="Z753">
            <v>0</v>
          </cell>
          <cell r="AA753">
            <v>0</v>
          </cell>
          <cell r="AB753">
            <v>0</v>
          </cell>
        </row>
        <row r="754">
          <cell r="P754">
            <v>0</v>
          </cell>
          <cell r="Z754">
            <v>0</v>
          </cell>
          <cell r="AA754">
            <v>0</v>
          </cell>
          <cell r="AB754">
            <v>0</v>
          </cell>
        </row>
        <row r="755">
          <cell r="P755">
            <v>0</v>
          </cell>
          <cell r="Z755">
            <v>0</v>
          </cell>
          <cell r="AA755">
            <v>0</v>
          </cell>
          <cell r="AB755">
            <v>0</v>
          </cell>
        </row>
        <row r="756">
          <cell r="P756">
            <v>0</v>
          </cell>
          <cell r="Z756">
            <v>0</v>
          </cell>
          <cell r="AA756">
            <v>0</v>
          </cell>
          <cell r="AB756">
            <v>0</v>
          </cell>
        </row>
        <row r="757">
          <cell r="P757">
            <v>0</v>
          </cell>
          <cell r="Z757">
            <v>0</v>
          </cell>
          <cell r="AA757">
            <v>0</v>
          </cell>
          <cell r="AB757">
            <v>0</v>
          </cell>
        </row>
        <row r="758">
          <cell r="P758">
            <v>0</v>
          </cell>
          <cell r="Z758">
            <v>0</v>
          </cell>
          <cell r="AA758">
            <v>0</v>
          </cell>
          <cell r="AB758">
            <v>0</v>
          </cell>
        </row>
        <row r="759">
          <cell r="P759">
            <v>0</v>
          </cell>
          <cell r="Z759">
            <v>0</v>
          </cell>
          <cell r="AA759">
            <v>0</v>
          </cell>
          <cell r="AB759">
            <v>0</v>
          </cell>
        </row>
        <row r="760">
          <cell r="P760">
            <v>0</v>
          </cell>
          <cell r="Z760">
            <v>0</v>
          </cell>
          <cell r="AA760">
            <v>0</v>
          </cell>
          <cell r="AB760">
            <v>0</v>
          </cell>
        </row>
        <row r="761">
          <cell r="P761">
            <v>0</v>
          </cell>
          <cell r="Z761">
            <v>0</v>
          </cell>
          <cell r="AA761">
            <v>0</v>
          </cell>
          <cell r="AB761">
            <v>0</v>
          </cell>
        </row>
        <row r="762">
          <cell r="P762">
            <v>0</v>
          </cell>
          <cell r="Z762">
            <v>0</v>
          </cell>
          <cell r="AA762">
            <v>0</v>
          </cell>
          <cell r="AB762">
            <v>0</v>
          </cell>
        </row>
        <row r="763">
          <cell r="B763" t="str">
            <v>Összesen</v>
          </cell>
          <cell r="D763" t="str">
            <v>Vasas-Somogy-Hird Iskolaközpont</v>
          </cell>
          <cell r="E763">
            <v>9496</v>
          </cell>
          <cell r="F763">
            <v>0</v>
          </cell>
          <cell r="G763">
            <v>3077</v>
          </cell>
          <cell r="H763">
            <v>0</v>
          </cell>
          <cell r="I763">
            <v>130516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3212</v>
          </cell>
          <cell r="O763">
            <v>0</v>
          </cell>
          <cell r="P763">
            <v>146301</v>
          </cell>
          <cell r="Q763">
            <v>73247</v>
          </cell>
          <cell r="R763">
            <v>30061</v>
          </cell>
          <cell r="S763">
            <v>42483</v>
          </cell>
          <cell r="T763">
            <v>0</v>
          </cell>
          <cell r="U763">
            <v>0</v>
          </cell>
          <cell r="V763">
            <v>0</v>
          </cell>
          <cell r="W763">
            <v>510</v>
          </cell>
          <cell r="X763">
            <v>0</v>
          </cell>
          <cell r="Y763">
            <v>0</v>
          </cell>
          <cell r="Z763">
            <v>146301</v>
          </cell>
          <cell r="AA763">
            <v>0</v>
          </cell>
          <cell r="AB763">
            <v>146301</v>
          </cell>
        </row>
        <row r="764">
          <cell r="A764">
            <v>1418</v>
          </cell>
          <cell r="B764" t="str">
            <v>Liszt Ferenc Zeneiskola</v>
          </cell>
          <cell r="C764">
            <v>1</v>
          </cell>
          <cell r="D764" t="str">
            <v>00előirányzat</v>
          </cell>
          <cell r="E764">
            <v>2600</v>
          </cell>
          <cell r="G764">
            <v>80</v>
          </cell>
          <cell r="I764">
            <v>83905</v>
          </cell>
          <cell r="P764">
            <v>86585</v>
          </cell>
          <cell r="Q764">
            <v>57621</v>
          </cell>
          <cell r="R764">
            <v>23482</v>
          </cell>
          <cell r="S764">
            <v>5482</v>
          </cell>
          <cell r="Z764">
            <v>86585</v>
          </cell>
          <cell r="AA764">
            <v>0</v>
          </cell>
          <cell r="AB764">
            <v>86585</v>
          </cell>
        </row>
        <row r="765">
          <cell r="C765">
            <v>5</v>
          </cell>
          <cell r="D765" t="str">
            <v>jóváhagyott pénzmaradvány</v>
          </cell>
          <cell r="N765">
            <v>-730</v>
          </cell>
          <cell r="P765">
            <v>-730</v>
          </cell>
          <cell r="Q765">
            <v>34</v>
          </cell>
          <cell r="R765">
            <v>12</v>
          </cell>
          <cell r="S765">
            <v>-776</v>
          </cell>
          <cell r="Z765">
            <v>-730</v>
          </cell>
          <cell r="AA765">
            <v>0</v>
          </cell>
          <cell r="AB765">
            <v>-730</v>
          </cell>
        </row>
        <row r="766">
          <cell r="C766">
            <v>6</v>
          </cell>
          <cell r="D766" t="str">
            <v>pm.terhelő bef.kötelezettség</v>
          </cell>
          <cell r="N766">
            <v>2439</v>
          </cell>
          <cell r="P766">
            <v>2439</v>
          </cell>
          <cell r="S766">
            <v>2439</v>
          </cell>
          <cell r="Z766">
            <v>2439</v>
          </cell>
          <cell r="AA766">
            <v>0</v>
          </cell>
          <cell r="AB766">
            <v>2439</v>
          </cell>
        </row>
        <row r="767">
          <cell r="C767">
            <v>7</v>
          </cell>
          <cell r="D767" t="str">
            <v>tárgyévi eir.mód.korrekció</v>
          </cell>
          <cell r="I767">
            <v>92</v>
          </cell>
          <cell r="P767">
            <v>92</v>
          </cell>
          <cell r="S767">
            <v>92</v>
          </cell>
          <cell r="Z767">
            <v>92</v>
          </cell>
          <cell r="AA767">
            <v>0</v>
          </cell>
          <cell r="AB767">
            <v>92</v>
          </cell>
        </row>
        <row r="768">
          <cell r="D768" t="str">
            <v>shk.</v>
          </cell>
          <cell r="M768">
            <v>400</v>
          </cell>
          <cell r="P768">
            <v>400</v>
          </cell>
          <cell r="X768">
            <v>400</v>
          </cell>
          <cell r="Z768">
            <v>400</v>
          </cell>
          <cell r="AA768">
            <v>0</v>
          </cell>
          <cell r="AB768">
            <v>400</v>
          </cell>
        </row>
        <row r="769">
          <cell r="C769">
            <v>10</v>
          </cell>
          <cell r="D769" t="str">
            <v>ped.szakkönyv</v>
          </cell>
          <cell r="I769">
            <v>608</v>
          </cell>
          <cell r="P769">
            <v>608</v>
          </cell>
          <cell r="Q769">
            <v>608</v>
          </cell>
          <cell r="Z769">
            <v>608</v>
          </cell>
          <cell r="AA769">
            <v>0</v>
          </cell>
          <cell r="AB769">
            <v>608</v>
          </cell>
        </row>
        <row r="770">
          <cell r="C770">
            <v>12</v>
          </cell>
          <cell r="D770" t="str">
            <v>elvonás</v>
          </cell>
          <cell r="I770">
            <v>-64</v>
          </cell>
          <cell r="P770">
            <v>-64</v>
          </cell>
          <cell r="S770">
            <v>-64</v>
          </cell>
          <cell r="Z770">
            <v>-64</v>
          </cell>
          <cell r="AA770">
            <v>0</v>
          </cell>
          <cell r="AB770">
            <v>-64</v>
          </cell>
        </row>
        <row r="771">
          <cell r="C771">
            <v>13</v>
          </cell>
          <cell r="D771" t="str">
            <v>bérfejlesztés</v>
          </cell>
          <cell r="I771">
            <v>296</v>
          </cell>
          <cell r="P771">
            <v>296</v>
          </cell>
          <cell r="Q771">
            <v>217</v>
          </cell>
          <cell r="R771">
            <v>79</v>
          </cell>
          <cell r="Z771">
            <v>296</v>
          </cell>
          <cell r="AA771">
            <v>0</v>
          </cell>
          <cell r="AB771">
            <v>296</v>
          </cell>
        </row>
        <row r="772">
          <cell r="C772">
            <v>14</v>
          </cell>
          <cell r="D772" t="str">
            <v>4% bérfejlesztés</v>
          </cell>
          <cell r="I772">
            <v>-82</v>
          </cell>
          <cell r="P772">
            <v>-82</v>
          </cell>
          <cell r="Q772">
            <v>-60</v>
          </cell>
          <cell r="R772">
            <v>-22</v>
          </cell>
          <cell r="Z772">
            <v>-82</v>
          </cell>
          <cell r="AA772">
            <v>0</v>
          </cell>
          <cell r="AB772">
            <v>-82</v>
          </cell>
        </row>
        <row r="773">
          <cell r="P773">
            <v>0</v>
          </cell>
          <cell r="Z773">
            <v>0</v>
          </cell>
          <cell r="AA773">
            <v>0</v>
          </cell>
          <cell r="AB773">
            <v>0</v>
          </cell>
        </row>
        <row r="774">
          <cell r="P774">
            <v>0</v>
          </cell>
          <cell r="Z774">
            <v>0</v>
          </cell>
          <cell r="AA774">
            <v>0</v>
          </cell>
          <cell r="AB774">
            <v>0</v>
          </cell>
        </row>
        <row r="775">
          <cell r="P775">
            <v>0</v>
          </cell>
          <cell r="Z775">
            <v>0</v>
          </cell>
          <cell r="AA775">
            <v>0</v>
          </cell>
          <cell r="AB775">
            <v>0</v>
          </cell>
        </row>
        <row r="776">
          <cell r="P776">
            <v>0</v>
          </cell>
          <cell r="Z776">
            <v>0</v>
          </cell>
          <cell r="AA776">
            <v>0</v>
          </cell>
          <cell r="AB776">
            <v>0</v>
          </cell>
        </row>
        <row r="777">
          <cell r="P777">
            <v>0</v>
          </cell>
          <cell r="Z777">
            <v>0</v>
          </cell>
          <cell r="AA777">
            <v>0</v>
          </cell>
          <cell r="AB777">
            <v>0</v>
          </cell>
        </row>
        <row r="778">
          <cell r="P778">
            <v>0</v>
          </cell>
          <cell r="Z778">
            <v>0</v>
          </cell>
          <cell r="AA778">
            <v>0</v>
          </cell>
          <cell r="AB778">
            <v>0</v>
          </cell>
        </row>
        <row r="779">
          <cell r="B779" t="str">
            <v>Összesen</v>
          </cell>
          <cell r="D779" t="str">
            <v>Liszt Ferenc Zeneiskola</v>
          </cell>
          <cell r="E779">
            <v>2600</v>
          </cell>
          <cell r="F779">
            <v>0</v>
          </cell>
          <cell r="G779">
            <v>80</v>
          </cell>
          <cell r="H779">
            <v>0</v>
          </cell>
          <cell r="I779">
            <v>84755</v>
          </cell>
          <cell r="J779">
            <v>0</v>
          </cell>
          <cell r="K779">
            <v>0</v>
          </cell>
          <cell r="L779">
            <v>0</v>
          </cell>
          <cell r="M779">
            <v>400</v>
          </cell>
          <cell r="N779">
            <v>1709</v>
          </cell>
          <cell r="O779">
            <v>0</v>
          </cell>
          <cell r="P779">
            <v>89544</v>
          </cell>
          <cell r="Q779">
            <v>58420</v>
          </cell>
          <cell r="R779">
            <v>23551</v>
          </cell>
          <cell r="S779">
            <v>7173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400</v>
          </cell>
          <cell r="Y779">
            <v>0</v>
          </cell>
          <cell r="Z779">
            <v>89544</v>
          </cell>
          <cell r="AA779">
            <v>0</v>
          </cell>
          <cell r="AB779">
            <v>89544</v>
          </cell>
        </row>
        <row r="780">
          <cell r="A780">
            <v>1419</v>
          </cell>
          <cell r="B780" t="str">
            <v>Nevelési Tanácsadó</v>
          </cell>
          <cell r="C780">
            <v>1</v>
          </cell>
          <cell r="D780" t="str">
            <v>00előirányzat</v>
          </cell>
          <cell r="I780">
            <v>18046</v>
          </cell>
          <cell r="P780">
            <v>18046</v>
          </cell>
          <cell r="Q780">
            <v>11931</v>
          </cell>
          <cell r="R780">
            <v>4839</v>
          </cell>
          <cell r="S780">
            <v>1276</v>
          </cell>
          <cell r="Z780">
            <v>18046</v>
          </cell>
          <cell r="AA780">
            <v>0</v>
          </cell>
          <cell r="AB780">
            <v>18046</v>
          </cell>
        </row>
        <row r="781">
          <cell r="C781">
            <v>5</v>
          </cell>
          <cell r="D781" t="str">
            <v>jóváhagyott pénzmaradvány</v>
          </cell>
          <cell r="N781">
            <v>1261</v>
          </cell>
          <cell r="P781">
            <v>1261</v>
          </cell>
          <cell r="Q781">
            <v>421</v>
          </cell>
          <cell r="R781">
            <v>153</v>
          </cell>
          <cell r="Y781">
            <v>687</v>
          </cell>
          <cell r="Z781">
            <v>1261</v>
          </cell>
          <cell r="AA781">
            <v>0</v>
          </cell>
          <cell r="AB781">
            <v>1261</v>
          </cell>
        </row>
        <row r="782">
          <cell r="C782">
            <v>6</v>
          </cell>
          <cell r="D782" t="str">
            <v>pm.terhelő bef.kötelezettség</v>
          </cell>
          <cell r="N782">
            <v>271</v>
          </cell>
          <cell r="P782">
            <v>271</v>
          </cell>
          <cell r="S782">
            <v>271</v>
          </cell>
          <cell r="Z782">
            <v>271</v>
          </cell>
          <cell r="AA782">
            <v>0</v>
          </cell>
          <cell r="AB782">
            <v>271</v>
          </cell>
        </row>
        <row r="783">
          <cell r="C783">
            <v>10</v>
          </cell>
          <cell r="D783" t="str">
            <v>ped.szakkönyv</v>
          </cell>
          <cell r="I783">
            <v>101</v>
          </cell>
          <cell r="P783">
            <v>101</v>
          </cell>
          <cell r="Q783">
            <v>101</v>
          </cell>
          <cell r="Z783">
            <v>101</v>
          </cell>
          <cell r="AA783">
            <v>0</v>
          </cell>
          <cell r="AB783">
            <v>101</v>
          </cell>
        </row>
        <row r="784">
          <cell r="C784">
            <v>12</v>
          </cell>
          <cell r="D784" t="str">
            <v>elvonás</v>
          </cell>
          <cell r="I784">
            <v>-13</v>
          </cell>
          <cell r="P784">
            <v>-13</v>
          </cell>
          <cell r="S784">
            <v>-13</v>
          </cell>
          <cell r="Z784">
            <v>-13</v>
          </cell>
          <cell r="AA784">
            <v>0</v>
          </cell>
          <cell r="AB784">
            <v>-13</v>
          </cell>
        </row>
        <row r="785">
          <cell r="C785">
            <v>13</v>
          </cell>
          <cell r="D785" t="str">
            <v>bérfejlesztés</v>
          </cell>
          <cell r="I785">
            <v>137</v>
          </cell>
          <cell r="P785">
            <v>137</v>
          </cell>
          <cell r="Q785">
            <v>101</v>
          </cell>
          <cell r="R785">
            <v>36</v>
          </cell>
          <cell r="Z785">
            <v>137</v>
          </cell>
          <cell r="AA785">
            <v>0</v>
          </cell>
          <cell r="AB785">
            <v>137</v>
          </cell>
        </row>
        <row r="786">
          <cell r="C786">
            <v>14</v>
          </cell>
          <cell r="D786" t="str">
            <v>4% bérfejlesztés</v>
          </cell>
          <cell r="I786">
            <v>-38</v>
          </cell>
          <cell r="P786">
            <v>-38</v>
          </cell>
          <cell r="Q786">
            <v>-28</v>
          </cell>
          <cell r="R786">
            <v>-10</v>
          </cell>
          <cell r="Z786">
            <v>-38</v>
          </cell>
          <cell r="AA786">
            <v>0</v>
          </cell>
          <cell r="AB786">
            <v>-38</v>
          </cell>
        </row>
        <row r="787">
          <cell r="P787">
            <v>0</v>
          </cell>
          <cell r="Z787">
            <v>0</v>
          </cell>
          <cell r="AA787">
            <v>0</v>
          </cell>
          <cell r="AB787">
            <v>0</v>
          </cell>
        </row>
        <row r="788">
          <cell r="P788">
            <v>0</v>
          </cell>
          <cell r="Z788">
            <v>0</v>
          </cell>
          <cell r="AA788">
            <v>0</v>
          </cell>
          <cell r="AB788">
            <v>0</v>
          </cell>
        </row>
        <row r="789">
          <cell r="P789">
            <v>0</v>
          </cell>
          <cell r="Z789">
            <v>0</v>
          </cell>
          <cell r="AA789">
            <v>0</v>
          </cell>
          <cell r="AB789">
            <v>0</v>
          </cell>
        </row>
        <row r="790">
          <cell r="P790">
            <v>0</v>
          </cell>
          <cell r="Z790">
            <v>0</v>
          </cell>
          <cell r="AA790">
            <v>0</v>
          </cell>
          <cell r="AB790">
            <v>0</v>
          </cell>
        </row>
        <row r="791">
          <cell r="P791">
            <v>0</v>
          </cell>
          <cell r="Z791">
            <v>0</v>
          </cell>
          <cell r="AA791">
            <v>0</v>
          </cell>
          <cell r="AB791">
            <v>0</v>
          </cell>
        </row>
        <row r="792">
          <cell r="P792">
            <v>0</v>
          </cell>
          <cell r="Z792">
            <v>0</v>
          </cell>
          <cell r="AA792">
            <v>0</v>
          </cell>
          <cell r="AB792">
            <v>0</v>
          </cell>
        </row>
        <row r="793">
          <cell r="P793">
            <v>0</v>
          </cell>
          <cell r="Z793">
            <v>0</v>
          </cell>
          <cell r="AA793">
            <v>0</v>
          </cell>
          <cell r="AB793">
            <v>0</v>
          </cell>
        </row>
        <row r="794">
          <cell r="B794" t="str">
            <v>Összesen</v>
          </cell>
          <cell r="D794" t="str">
            <v>Nevelési Tanácsadó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18233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1532</v>
          </cell>
          <cell r="O794">
            <v>0</v>
          </cell>
          <cell r="P794">
            <v>19765</v>
          </cell>
          <cell r="Q794">
            <v>12526</v>
          </cell>
          <cell r="R794">
            <v>5018</v>
          </cell>
          <cell r="S794">
            <v>1534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687</v>
          </cell>
          <cell r="Z794">
            <v>19765</v>
          </cell>
          <cell r="AA794">
            <v>0</v>
          </cell>
          <cell r="AB794">
            <v>19765</v>
          </cell>
        </row>
        <row r="795">
          <cell r="B795" t="str">
            <v>Általános Isk.Egys.Összesen</v>
          </cell>
          <cell r="E795">
            <v>255026</v>
          </cell>
          <cell r="F795">
            <v>0</v>
          </cell>
          <cell r="G795">
            <v>89675</v>
          </cell>
          <cell r="H795">
            <v>0</v>
          </cell>
          <cell r="I795">
            <v>2773264</v>
          </cell>
          <cell r="J795">
            <v>0</v>
          </cell>
          <cell r="K795">
            <v>0</v>
          </cell>
          <cell r="L795">
            <v>0</v>
          </cell>
          <cell r="M795">
            <v>400</v>
          </cell>
          <cell r="N795">
            <v>61171</v>
          </cell>
          <cell r="O795">
            <v>0</v>
          </cell>
          <cell r="P795">
            <v>3179536</v>
          </cell>
          <cell r="Q795">
            <v>1616451</v>
          </cell>
          <cell r="R795">
            <v>662917</v>
          </cell>
          <cell r="S795">
            <v>874884</v>
          </cell>
          <cell r="T795">
            <v>0</v>
          </cell>
          <cell r="U795">
            <v>0</v>
          </cell>
          <cell r="V795">
            <v>0</v>
          </cell>
          <cell r="W795">
            <v>14782</v>
          </cell>
          <cell r="X795">
            <v>564</v>
          </cell>
          <cell r="Y795">
            <v>9938</v>
          </cell>
          <cell r="Z795">
            <v>3179536</v>
          </cell>
          <cell r="AA795">
            <v>0</v>
          </cell>
          <cell r="AB795">
            <v>3179536</v>
          </cell>
        </row>
        <row r="796">
          <cell r="A796">
            <v>14</v>
          </cell>
          <cell r="B796" t="str">
            <v>Testnev.Ált.Isk.és Közg.G.</v>
          </cell>
          <cell r="C796">
            <v>1</v>
          </cell>
          <cell r="D796" t="str">
            <v>00előirányzat</v>
          </cell>
          <cell r="E796">
            <v>14652</v>
          </cell>
          <cell r="G796">
            <v>9400</v>
          </cell>
          <cell r="I796">
            <v>173537</v>
          </cell>
          <cell r="P796">
            <v>197589</v>
          </cell>
          <cell r="Q796">
            <v>106258</v>
          </cell>
          <cell r="R796">
            <v>43203</v>
          </cell>
          <cell r="S796">
            <v>47356</v>
          </cell>
          <cell r="W796">
            <v>772</v>
          </cell>
          <cell r="Z796">
            <v>197589</v>
          </cell>
          <cell r="AA796">
            <v>0</v>
          </cell>
          <cell r="AB796">
            <v>197589</v>
          </cell>
        </row>
        <row r="797">
          <cell r="C797">
            <v>2</v>
          </cell>
          <cell r="D797" t="str">
            <v>jóváhagyott pénzmaradvány</v>
          </cell>
          <cell r="N797">
            <v>11090</v>
          </cell>
          <cell r="P797">
            <v>11090</v>
          </cell>
          <cell r="Q797">
            <v>498</v>
          </cell>
          <cell r="R797">
            <v>18</v>
          </cell>
          <cell r="Y797">
            <v>10574</v>
          </cell>
          <cell r="Z797">
            <v>11090</v>
          </cell>
          <cell r="AA797">
            <v>0</v>
          </cell>
          <cell r="AB797">
            <v>11090</v>
          </cell>
        </row>
        <row r="798">
          <cell r="C798">
            <v>3</v>
          </cell>
          <cell r="D798" t="str">
            <v>pm.terhelő bef.kötelezettség</v>
          </cell>
          <cell r="N798">
            <v>901</v>
          </cell>
          <cell r="P798">
            <v>901</v>
          </cell>
          <cell r="S798">
            <v>901</v>
          </cell>
          <cell r="Z798">
            <v>901</v>
          </cell>
          <cell r="AA798">
            <v>0</v>
          </cell>
          <cell r="AB798">
            <v>901</v>
          </cell>
        </row>
        <row r="799">
          <cell r="D799" t="str">
            <v>képviselői keret</v>
          </cell>
          <cell r="I799">
            <v>150</v>
          </cell>
          <cell r="P799">
            <v>150</v>
          </cell>
          <cell r="S799">
            <v>150</v>
          </cell>
          <cell r="Z799">
            <v>150</v>
          </cell>
          <cell r="AA799">
            <v>0</v>
          </cell>
          <cell r="AB799">
            <v>150</v>
          </cell>
        </row>
        <row r="800">
          <cell r="D800" t="str">
            <v>shk.</v>
          </cell>
          <cell r="G800">
            <v>224</v>
          </cell>
          <cell r="J800">
            <v>3430</v>
          </cell>
          <cell r="M800">
            <v>2250</v>
          </cell>
          <cell r="P800">
            <v>5904</v>
          </cell>
          <cell r="Q800">
            <v>160</v>
          </cell>
          <cell r="R800">
            <v>52</v>
          </cell>
          <cell r="S800">
            <v>3442</v>
          </cell>
          <cell r="X800">
            <v>2250</v>
          </cell>
          <cell r="Z800">
            <v>5904</v>
          </cell>
          <cell r="AA800">
            <v>0</v>
          </cell>
          <cell r="AB800">
            <v>5904</v>
          </cell>
        </row>
        <row r="801">
          <cell r="C801">
            <v>9</v>
          </cell>
          <cell r="D801" t="str">
            <v>ped.szakkönyv</v>
          </cell>
          <cell r="I801">
            <v>1237</v>
          </cell>
          <cell r="P801">
            <v>1237</v>
          </cell>
          <cell r="Q801">
            <v>1237</v>
          </cell>
          <cell r="Z801">
            <v>1237</v>
          </cell>
          <cell r="AA801">
            <v>0</v>
          </cell>
          <cell r="AB801">
            <v>1237</v>
          </cell>
        </row>
        <row r="802">
          <cell r="C802">
            <v>12</v>
          </cell>
          <cell r="D802" t="str">
            <v>elvonás</v>
          </cell>
          <cell r="I802">
            <v>-399</v>
          </cell>
          <cell r="P802">
            <v>-399</v>
          </cell>
          <cell r="S802">
            <v>-399</v>
          </cell>
          <cell r="Z802">
            <v>-399</v>
          </cell>
          <cell r="AA802">
            <v>0</v>
          </cell>
          <cell r="AB802">
            <v>-399</v>
          </cell>
        </row>
        <row r="803">
          <cell r="C803">
            <v>13</v>
          </cell>
          <cell r="D803" t="str">
            <v>bérfejlesztés</v>
          </cell>
          <cell r="I803">
            <v>1158</v>
          </cell>
          <cell r="P803">
            <v>1158</v>
          </cell>
          <cell r="Q803">
            <v>851</v>
          </cell>
          <cell r="R803">
            <v>307</v>
          </cell>
          <cell r="Z803">
            <v>1158</v>
          </cell>
          <cell r="AA803">
            <v>0</v>
          </cell>
          <cell r="AB803">
            <v>1158</v>
          </cell>
        </row>
        <row r="804">
          <cell r="C804">
            <v>14</v>
          </cell>
          <cell r="D804" t="str">
            <v>4% bérfejlesztés</v>
          </cell>
          <cell r="I804">
            <v>-320</v>
          </cell>
          <cell r="P804">
            <v>-320</v>
          </cell>
          <cell r="Q804">
            <v>-235</v>
          </cell>
          <cell r="R804">
            <v>-85</v>
          </cell>
          <cell r="Z804">
            <v>-320</v>
          </cell>
          <cell r="AA804">
            <v>0</v>
          </cell>
          <cell r="AB804">
            <v>-320</v>
          </cell>
        </row>
        <row r="805">
          <cell r="P805">
            <v>0</v>
          </cell>
          <cell r="Z805">
            <v>0</v>
          </cell>
          <cell r="AA805">
            <v>0</v>
          </cell>
          <cell r="AB805">
            <v>0</v>
          </cell>
        </row>
        <row r="806">
          <cell r="P806">
            <v>0</v>
          </cell>
          <cell r="Z806">
            <v>0</v>
          </cell>
          <cell r="AA806">
            <v>0</v>
          </cell>
          <cell r="AB806">
            <v>0</v>
          </cell>
        </row>
        <row r="807">
          <cell r="P807">
            <v>0</v>
          </cell>
          <cell r="Z807">
            <v>0</v>
          </cell>
          <cell r="AA807">
            <v>0</v>
          </cell>
          <cell r="AB807">
            <v>0</v>
          </cell>
        </row>
        <row r="808">
          <cell r="P808">
            <v>0</v>
          </cell>
          <cell r="Z808">
            <v>0</v>
          </cell>
          <cell r="AA808">
            <v>0</v>
          </cell>
          <cell r="AB808">
            <v>0</v>
          </cell>
        </row>
        <row r="809">
          <cell r="P809">
            <v>0</v>
          </cell>
          <cell r="Z809">
            <v>0</v>
          </cell>
          <cell r="AA809">
            <v>0</v>
          </cell>
          <cell r="AB809">
            <v>0</v>
          </cell>
        </row>
        <row r="810">
          <cell r="P810">
            <v>0</v>
          </cell>
          <cell r="Z810">
            <v>0</v>
          </cell>
          <cell r="AA810">
            <v>0</v>
          </cell>
          <cell r="AB810">
            <v>0</v>
          </cell>
        </row>
        <row r="811">
          <cell r="P811">
            <v>0</v>
          </cell>
          <cell r="Z811">
            <v>0</v>
          </cell>
          <cell r="AA811">
            <v>0</v>
          </cell>
          <cell r="AB811">
            <v>0</v>
          </cell>
        </row>
        <row r="812">
          <cell r="P812">
            <v>0</v>
          </cell>
          <cell r="Z812">
            <v>0</v>
          </cell>
          <cell r="AA812">
            <v>0</v>
          </cell>
          <cell r="AB812">
            <v>0</v>
          </cell>
        </row>
        <row r="813">
          <cell r="P813">
            <v>0</v>
          </cell>
          <cell r="Z813">
            <v>0</v>
          </cell>
          <cell r="AA813">
            <v>0</v>
          </cell>
          <cell r="AB813">
            <v>0</v>
          </cell>
        </row>
        <row r="814">
          <cell r="P814">
            <v>0</v>
          </cell>
          <cell r="Z814">
            <v>0</v>
          </cell>
          <cell r="AA814">
            <v>0</v>
          </cell>
          <cell r="AB814">
            <v>0</v>
          </cell>
        </row>
        <row r="815">
          <cell r="P815">
            <v>0</v>
          </cell>
          <cell r="Z815">
            <v>0</v>
          </cell>
          <cell r="AA815">
            <v>0</v>
          </cell>
          <cell r="AB815">
            <v>0</v>
          </cell>
        </row>
        <row r="816">
          <cell r="P816">
            <v>0</v>
          </cell>
          <cell r="Z816">
            <v>0</v>
          </cell>
          <cell r="AA816">
            <v>0</v>
          </cell>
          <cell r="AB816">
            <v>0</v>
          </cell>
        </row>
        <row r="817">
          <cell r="P817">
            <v>0</v>
          </cell>
          <cell r="Z817">
            <v>0</v>
          </cell>
          <cell r="AA817">
            <v>0</v>
          </cell>
          <cell r="AB817">
            <v>0</v>
          </cell>
        </row>
        <row r="818">
          <cell r="P818">
            <v>0</v>
          </cell>
          <cell r="Z818">
            <v>0</v>
          </cell>
          <cell r="AA818">
            <v>0</v>
          </cell>
          <cell r="AB818">
            <v>0</v>
          </cell>
        </row>
        <row r="819">
          <cell r="P819">
            <v>0</v>
          </cell>
          <cell r="Z819">
            <v>0</v>
          </cell>
          <cell r="AA819">
            <v>0</v>
          </cell>
          <cell r="AB819">
            <v>0</v>
          </cell>
        </row>
        <row r="820">
          <cell r="P820">
            <v>0</v>
          </cell>
          <cell r="Z820">
            <v>0</v>
          </cell>
          <cell r="AA820">
            <v>0</v>
          </cell>
          <cell r="AB820">
            <v>0</v>
          </cell>
        </row>
        <row r="821">
          <cell r="P821">
            <v>0</v>
          </cell>
          <cell r="Z821">
            <v>0</v>
          </cell>
          <cell r="AA821">
            <v>0</v>
          </cell>
          <cell r="AB821">
            <v>0</v>
          </cell>
        </row>
        <row r="822">
          <cell r="P822">
            <v>0</v>
          </cell>
          <cell r="Z822">
            <v>0</v>
          </cell>
          <cell r="AA822">
            <v>0</v>
          </cell>
          <cell r="AB822">
            <v>0</v>
          </cell>
        </row>
        <row r="823">
          <cell r="P823">
            <v>0</v>
          </cell>
          <cell r="Z823">
            <v>0</v>
          </cell>
          <cell r="AA823">
            <v>0</v>
          </cell>
          <cell r="AB823">
            <v>0</v>
          </cell>
        </row>
        <row r="824">
          <cell r="A824" t="str">
            <v> </v>
          </cell>
          <cell r="B824" t="str">
            <v>Összesen</v>
          </cell>
          <cell r="D824" t="str">
            <v>Testnev.Ált.Isk.és Közg.G.</v>
          </cell>
          <cell r="E824">
            <v>14652</v>
          </cell>
          <cell r="F824">
            <v>0</v>
          </cell>
          <cell r="G824">
            <v>9624</v>
          </cell>
          <cell r="H824">
            <v>0</v>
          </cell>
          <cell r="I824">
            <v>175363</v>
          </cell>
          <cell r="J824">
            <v>3430</v>
          </cell>
          <cell r="K824">
            <v>0</v>
          </cell>
          <cell r="L824">
            <v>0</v>
          </cell>
          <cell r="M824">
            <v>2250</v>
          </cell>
          <cell r="N824">
            <v>11991</v>
          </cell>
          <cell r="O824">
            <v>0</v>
          </cell>
          <cell r="P824">
            <v>217310</v>
          </cell>
          <cell r="Q824">
            <v>108769</v>
          </cell>
          <cell r="R824">
            <v>43495</v>
          </cell>
          <cell r="S824">
            <v>51450</v>
          </cell>
          <cell r="T824">
            <v>0</v>
          </cell>
          <cell r="U824">
            <v>0</v>
          </cell>
          <cell r="V824">
            <v>0</v>
          </cell>
          <cell r="W824">
            <v>772</v>
          </cell>
          <cell r="X824">
            <v>2250</v>
          </cell>
          <cell r="Y824">
            <v>10574</v>
          </cell>
          <cell r="Z824">
            <v>217310</v>
          </cell>
          <cell r="AA824">
            <v>0</v>
          </cell>
          <cell r="AB824">
            <v>217310</v>
          </cell>
        </row>
        <row r="825">
          <cell r="A825">
            <v>15</v>
          </cell>
          <cell r="B825" t="str">
            <v>Árpád F.Gimn.és Ált.Isk.</v>
          </cell>
          <cell r="C825">
            <v>1</v>
          </cell>
          <cell r="D825" t="str">
            <v>00előirányzat</v>
          </cell>
          <cell r="E825">
            <v>12416</v>
          </cell>
          <cell r="G825">
            <v>3757</v>
          </cell>
          <cell r="I825">
            <v>136706</v>
          </cell>
          <cell r="P825">
            <v>152879</v>
          </cell>
          <cell r="Q825">
            <v>82355</v>
          </cell>
          <cell r="R825">
            <v>36900</v>
          </cell>
          <cell r="S825">
            <v>32966</v>
          </cell>
          <cell r="W825">
            <v>658</v>
          </cell>
          <cell r="Z825">
            <v>152879</v>
          </cell>
          <cell r="AA825">
            <v>0</v>
          </cell>
          <cell r="AB825">
            <v>152879</v>
          </cell>
        </row>
        <row r="826">
          <cell r="C826">
            <v>2</v>
          </cell>
          <cell r="D826" t="str">
            <v>jóváhagyott pénzmaradvány</v>
          </cell>
          <cell r="N826">
            <v>368</v>
          </cell>
          <cell r="P826">
            <v>368</v>
          </cell>
          <cell r="Q826">
            <v>271</v>
          </cell>
          <cell r="R826">
            <v>97</v>
          </cell>
          <cell r="Z826">
            <v>368</v>
          </cell>
          <cell r="AA826">
            <v>0</v>
          </cell>
          <cell r="AB826">
            <v>368</v>
          </cell>
        </row>
        <row r="827">
          <cell r="C827">
            <v>3</v>
          </cell>
          <cell r="D827" t="str">
            <v>pm.terhelő bef.kötelezettség</v>
          </cell>
          <cell r="N827">
            <v>236</v>
          </cell>
          <cell r="P827">
            <v>236</v>
          </cell>
          <cell r="S827">
            <v>236</v>
          </cell>
          <cell r="Z827">
            <v>236</v>
          </cell>
          <cell r="AA827">
            <v>0</v>
          </cell>
          <cell r="AB827">
            <v>236</v>
          </cell>
        </row>
        <row r="828">
          <cell r="D828" t="str">
            <v>sh.</v>
          </cell>
          <cell r="J828">
            <v>607</v>
          </cell>
          <cell r="P828">
            <v>607</v>
          </cell>
          <cell r="S828">
            <v>499</v>
          </cell>
          <cell r="X828">
            <v>108</v>
          </cell>
          <cell r="Z828">
            <v>607</v>
          </cell>
          <cell r="AA828">
            <v>0</v>
          </cell>
          <cell r="AB828">
            <v>607</v>
          </cell>
        </row>
        <row r="829">
          <cell r="C829">
            <v>9</v>
          </cell>
          <cell r="D829" t="str">
            <v>ped.szakkönyv</v>
          </cell>
          <cell r="I829">
            <v>754</v>
          </cell>
          <cell r="P829">
            <v>754</v>
          </cell>
          <cell r="Q829">
            <v>754</v>
          </cell>
          <cell r="Z829">
            <v>754</v>
          </cell>
          <cell r="AA829">
            <v>0</v>
          </cell>
          <cell r="AB829">
            <v>754</v>
          </cell>
        </row>
        <row r="830">
          <cell r="C830">
            <v>12</v>
          </cell>
          <cell r="D830" t="str">
            <v>elvonás</v>
          </cell>
          <cell r="I830">
            <v>-575</v>
          </cell>
          <cell r="P830">
            <v>-575</v>
          </cell>
          <cell r="S830">
            <v>-575</v>
          </cell>
          <cell r="Z830">
            <v>-575</v>
          </cell>
          <cell r="AA830">
            <v>0</v>
          </cell>
          <cell r="AB830">
            <v>-575</v>
          </cell>
        </row>
        <row r="831">
          <cell r="C831">
            <v>13</v>
          </cell>
          <cell r="D831" t="str">
            <v>bérfejlesztés</v>
          </cell>
          <cell r="I831">
            <v>1121</v>
          </cell>
          <cell r="P831">
            <v>1121</v>
          </cell>
          <cell r="Q831">
            <v>824</v>
          </cell>
          <cell r="R831">
            <v>297</v>
          </cell>
          <cell r="Z831">
            <v>1121</v>
          </cell>
          <cell r="AA831">
            <v>0</v>
          </cell>
          <cell r="AB831">
            <v>1121</v>
          </cell>
        </row>
        <row r="832">
          <cell r="C832">
            <v>14</v>
          </cell>
          <cell r="D832" t="str">
            <v>4% bérfejlesztés</v>
          </cell>
          <cell r="I832">
            <v>-310</v>
          </cell>
          <cell r="P832">
            <v>-310</v>
          </cell>
          <cell r="Q832">
            <v>-228</v>
          </cell>
          <cell r="R832">
            <v>-82</v>
          </cell>
          <cell r="Z832">
            <v>-310</v>
          </cell>
          <cell r="AA832">
            <v>0</v>
          </cell>
          <cell r="AB832">
            <v>-310</v>
          </cell>
        </row>
        <row r="833">
          <cell r="P833">
            <v>0</v>
          </cell>
          <cell r="Z833">
            <v>0</v>
          </cell>
          <cell r="AA833">
            <v>0</v>
          </cell>
          <cell r="AB833">
            <v>0</v>
          </cell>
        </row>
        <row r="834">
          <cell r="P834">
            <v>0</v>
          </cell>
          <cell r="Z834">
            <v>0</v>
          </cell>
          <cell r="AA834">
            <v>0</v>
          </cell>
          <cell r="AB834">
            <v>0</v>
          </cell>
        </row>
        <row r="835">
          <cell r="P835">
            <v>0</v>
          </cell>
          <cell r="Z835">
            <v>0</v>
          </cell>
          <cell r="AA835">
            <v>0</v>
          </cell>
          <cell r="AB835">
            <v>0</v>
          </cell>
        </row>
        <row r="836">
          <cell r="P836">
            <v>0</v>
          </cell>
          <cell r="Z836">
            <v>0</v>
          </cell>
          <cell r="AA836">
            <v>0</v>
          </cell>
          <cell r="AB836">
            <v>0</v>
          </cell>
        </row>
        <row r="837">
          <cell r="P837">
            <v>0</v>
          </cell>
          <cell r="Z837">
            <v>0</v>
          </cell>
          <cell r="AA837">
            <v>0</v>
          </cell>
          <cell r="AB837">
            <v>0</v>
          </cell>
        </row>
        <row r="838">
          <cell r="P838">
            <v>0</v>
          </cell>
          <cell r="Z838">
            <v>0</v>
          </cell>
          <cell r="AA838">
            <v>0</v>
          </cell>
          <cell r="AB838">
            <v>0</v>
          </cell>
        </row>
        <row r="839">
          <cell r="P839">
            <v>0</v>
          </cell>
          <cell r="Z839">
            <v>0</v>
          </cell>
          <cell r="AA839">
            <v>0</v>
          </cell>
          <cell r="AB839">
            <v>0</v>
          </cell>
        </row>
        <row r="840">
          <cell r="P840">
            <v>0</v>
          </cell>
          <cell r="Z840">
            <v>0</v>
          </cell>
          <cell r="AA840">
            <v>0</v>
          </cell>
          <cell r="AB840">
            <v>0</v>
          </cell>
        </row>
        <row r="841">
          <cell r="P841">
            <v>0</v>
          </cell>
          <cell r="Z841">
            <v>0</v>
          </cell>
          <cell r="AA841">
            <v>0</v>
          </cell>
          <cell r="AB841">
            <v>0</v>
          </cell>
        </row>
        <row r="842">
          <cell r="P842">
            <v>0</v>
          </cell>
          <cell r="Z842">
            <v>0</v>
          </cell>
          <cell r="AA842">
            <v>0</v>
          </cell>
          <cell r="AB842">
            <v>0</v>
          </cell>
        </row>
        <row r="843">
          <cell r="P843">
            <v>0</v>
          </cell>
          <cell r="Z843">
            <v>0</v>
          </cell>
          <cell r="AA843">
            <v>0</v>
          </cell>
          <cell r="AB843">
            <v>0</v>
          </cell>
        </row>
        <row r="844">
          <cell r="P844">
            <v>0</v>
          </cell>
          <cell r="Z844">
            <v>0</v>
          </cell>
          <cell r="AA844">
            <v>0</v>
          </cell>
          <cell r="AB844">
            <v>0</v>
          </cell>
        </row>
        <row r="845">
          <cell r="P845">
            <v>0</v>
          </cell>
          <cell r="Z845">
            <v>0</v>
          </cell>
          <cell r="AA845">
            <v>0</v>
          </cell>
          <cell r="AB845">
            <v>0</v>
          </cell>
        </row>
        <row r="846">
          <cell r="P846">
            <v>0</v>
          </cell>
          <cell r="Z846">
            <v>0</v>
          </cell>
          <cell r="AA846">
            <v>0</v>
          </cell>
          <cell r="AB846">
            <v>0</v>
          </cell>
        </row>
        <row r="847">
          <cell r="B847" t="str">
            <v>Összesen</v>
          </cell>
          <cell r="D847" t="str">
            <v>Árpád F.Gimn.és Ált.Isk.</v>
          </cell>
          <cell r="E847">
            <v>12416</v>
          </cell>
          <cell r="F847">
            <v>0</v>
          </cell>
          <cell r="G847">
            <v>3757</v>
          </cell>
          <cell r="H847">
            <v>0</v>
          </cell>
          <cell r="I847">
            <v>137696</v>
          </cell>
          <cell r="J847">
            <v>607</v>
          </cell>
          <cell r="K847">
            <v>0</v>
          </cell>
          <cell r="L847">
            <v>0</v>
          </cell>
          <cell r="M847">
            <v>0</v>
          </cell>
          <cell r="N847">
            <v>604</v>
          </cell>
          <cell r="O847">
            <v>0</v>
          </cell>
          <cell r="P847">
            <v>155080</v>
          </cell>
          <cell r="Q847">
            <v>83976</v>
          </cell>
          <cell r="R847">
            <v>37212</v>
          </cell>
          <cell r="S847">
            <v>33126</v>
          </cell>
          <cell r="T847">
            <v>0</v>
          </cell>
          <cell r="U847">
            <v>0</v>
          </cell>
          <cell r="V847">
            <v>0</v>
          </cell>
          <cell r="W847">
            <v>658</v>
          </cell>
          <cell r="X847">
            <v>108</v>
          </cell>
          <cell r="Y847">
            <v>0</v>
          </cell>
          <cell r="Z847">
            <v>155080</v>
          </cell>
          <cell r="AA847">
            <v>0</v>
          </cell>
          <cell r="AB847">
            <v>155080</v>
          </cell>
        </row>
        <row r="848">
          <cell r="A848">
            <v>16</v>
          </cell>
          <cell r="B848" t="str">
            <v>Magyar Német Ny.Isk.Közp.</v>
          </cell>
          <cell r="C848">
            <v>1</v>
          </cell>
          <cell r="D848" t="str">
            <v>00előirányzat</v>
          </cell>
          <cell r="E848">
            <v>9826</v>
          </cell>
          <cell r="G848">
            <v>5809</v>
          </cell>
          <cell r="I848">
            <v>127393</v>
          </cell>
          <cell r="P848">
            <v>143028</v>
          </cell>
          <cell r="Q848">
            <v>77830</v>
          </cell>
          <cell r="R848">
            <v>30584</v>
          </cell>
          <cell r="S848">
            <v>34174</v>
          </cell>
          <cell r="W848">
            <v>440</v>
          </cell>
          <cell r="Z848">
            <v>143028</v>
          </cell>
          <cell r="AA848">
            <v>0</v>
          </cell>
          <cell r="AB848">
            <v>143028</v>
          </cell>
        </row>
        <row r="849">
          <cell r="C849">
            <v>2</v>
          </cell>
          <cell r="D849" t="str">
            <v>jóváhagyott pénzmaradvány</v>
          </cell>
          <cell r="N849">
            <v>1874</v>
          </cell>
          <cell r="P849">
            <v>1874</v>
          </cell>
          <cell r="Q849">
            <v>775</v>
          </cell>
          <cell r="R849">
            <v>207</v>
          </cell>
          <cell r="Y849">
            <v>892</v>
          </cell>
          <cell r="Z849">
            <v>1874</v>
          </cell>
          <cell r="AA849">
            <v>0</v>
          </cell>
          <cell r="AB849">
            <v>1874</v>
          </cell>
        </row>
        <row r="850">
          <cell r="C850">
            <v>4</v>
          </cell>
          <cell r="D850" t="str">
            <v>tárgyévi eir.mód.korrekció</v>
          </cell>
          <cell r="I850">
            <v>230</v>
          </cell>
          <cell r="P850">
            <v>230</v>
          </cell>
          <cell r="Y850">
            <v>230</v>
          </cell>
          <cell r="Z850">
            <v>230</v>
          </cell>
          <cell r="AA850">
            <v>0</v>
          </cell>
          <cell r="AB850">
            <v>230</v>
          </cell>
        </row>
        <row r="851">
          <cell r="D851" t="str">
            <v>Német Kisebbségi Önkormányzat</v>
          </cell>
          <cell r="I851">
            <v>60</v>
          </cell>
          <cell r="P851">
            <v>60</v>
          </cell>
          <cell r="S851">
            <v>60</v>
          </cell>
          <cell r="Z851">
            <v>60</v>
          </cell>
          <cell r="AA851">
            <v>0</v>
          </cell>
          <cell r="AB851">
            <v>60</v>
          </cell>
        </row>
        <row r="852">
          <cell r="C852">
            <v>9</v>
          </cell>
          <cell r="D852" t="str">
            <v>ped.szakkönyv</v>
          </cell>
          <cell r="I852">
            <v>675</v>
          </cell>
          <cell r="P852">
            <v>675</v>
          </cell>
          <cell r="Q852">
            <v>675</v>
          </cell>
          <cell r="Z852">
            <v>675</v>
          </cell>
          <cell r="AA852">
            <v>0</v>
          </cell>
          <cell r="AB852">
            <v>675</v>
          </cell>
        </row>
        <row r="853">
          <cell r="C853">
            <v>12</v>
          </cell>
          <cell r="D853" t="str">
            <v>elvonás</v>
          </cell>
          <cell r="I853">
            <v>-323</v>
          </cell>
          <cell r="P853">
            <v>-323</v>
          </cell>
          <cell r="S853">
            <v>-323</v>
          </cell>
          <cell r="Z853">
            <v>-323</v>
          </cell>
          <cell r="AA853">
            <v>0</v>
          </cell>
          <cell r="AB853">
            <v>-323</v>
          </cell>
        </row>
        <row r="854">
          <cell r="C854">
            <v>13</v>
          </cell>
          <cell r="D854" t="str">
            <v>bérfejlesztés</v>
          </cell>
          <cell r="I854">
            <v>579</v>
          </cell>
          <cell r="P854">
            <v>579</v>
          </cell>
          <cell r="Q854">
            <v>426</v>
          </cell>
          <cell r="R854">
            <v>153</v>
          </cell>
          <cell r="Z854">
            <v>579</v>
          </cell>
          <cell r="AA854">
            <v>0</v>
          </cell>
          <cell r="AB854">
            <v>579</v>
          </cell>
        </row>
        <row r="855">
          <cell r="C855">
            <v>14</v>
          </cell>
          <cell r="D855" t="str">
            <v>4% bérfejlesztés</v>
          </cell>
          <cell r="I855">
            <v>-160</v>
          </cell>
          <cell r="P855">
            <v>-160</v>
          </cell>
          <cell r="Q855">
            <v>-118</v>
          </cell>
          <cell r="R855">
            <v>-42</v>
          </cell>
          <cell r="Z855">
            <v>-160</v>
          </cell>
          <cell r="AA855">
            <v>0</v>
          </cell>
          <cell r="AB855">
            <v>-160</v>
          </cell>
        </row>
        <row r="856">
          <cell r="P856">
            <v>0</v>
          </cell>
          <cell r="Z856">
            <v>0</v>
          </cell>
          <cell r="AA856">
            <v>0</v>
          </cell>
          <cell r="AB856">
            <v>0</v>
          </cell>
        </row>
        <row r="857">
          <cell r="P857">
            <v>0</v>
          </cell>
          <cell r="Z857">
            <v>0</v>
          </cell>
          <cell r="AA857">
            <v>0</v>
          </cell>
          <cell r="AB857">
            <v>0</v>
          </cell>
        </row>
        <row r="858">
          <cell r="P858">
            <v>0</v>
          </cell>
          <cell r="Z858">
            <v>0</v>
          </cell>
          <cell r="AA858">
            <v>0</v>
          </cell>
          <cell r="AB858">
            <v>0</v>
          </cell>
        </row>
        <row r="859">
          <cell r="P859">
            <v>0</v>
          </cell>
          <cell r="Z859">
            <v>0</v>
          </cell>
          <cell r="AA859">
            <v>0</v>
          </cell>
          <cell r="AB859">
            <v>0</v>
          </cell>
        </row>
        <row r="860">
          <cell r="P860">
            <v>0</v>
          </cell>
          <cell r="Z860">
            <v>0</v>
          </cell>
          <cell r="AA860">
            <v>0</v>
          </cell>
          <cell r="AB860">
            <v>0</v>
          </cell>
        </row>
        <row r="861">
          <cell r="P861">
            <v>0</v>
          </cell>
          <cell r="Z861">
            <v>0</v>
          </cell>
          <cell r="AA861">
            <v>0</v>
          </cell>
          <cell r="AB861">
            <v>0</v>
          </cell>
        </row>
        <row r="862">
          <cell r="P862">
            <v>0</v>
          </cell>
          <cell r="Z862">
            <v>0</v>
          </cell>
          <cell r="AA862">
            <v>0</v>
          </cell>
          <cell r="AB862">
            <v>0</v>
          </cell>
        </row>
        <row r="863">
          <cell r="P863">
            <v>0</v>
          </cell>
          <cell r="Z863">
            <v>0</v>
          </cell>
          <cell r="AA863">
            <v>0</v>
          </cell>
          <cell r="AB863">
            <v>0</v>
          </cell>
        </row>
        <row r="864">
          <cell r="P864">
            <v>0</v>
          </cell>
          <cell r="Z864">
            <v>0</v>
          </cell>
          <cell r="AA864">
            <v>0</v>
          </cell>
          <cell r="AB864">
            <v>0</v>
          </cell>
        </row>
        <row r="865">
          <cell r="P865">
            <v>0</v>
          </cell>
          <cell r="Z865">
            <v>0</v>
          </cell>
          <cell r="AA865">
            <v>0</v>
          </cell>
          <cell r="AB865">
            <v>0</v>
          </cell>
        </row>
        <row r="866">
          <cell r="P866">
            <v>0</v>
          </cell>
          <cell r="Z866">
            <v>0</v>
          </cell>
          <cell r="AA866">
            <v>0</v>
          </cell>
          <cell r="AB866">
            <v>0</v>
          </cell>
        </row>
        <row r="867">
          <cell r="P867">
            <v>0</v>
          </cell>
          <cell r="Z867">
            <v>0</v>
          </cell>
          <cell r="AA867">
            <v>0</v>
          </cell>
          <cell r="AB867">
            <v>0</v>
          </cell>
        </row>
        <row r="868">
          <cell r="P868">
            <v>0</v>
          </cell>
          <cell r="Z868">
            <v>0</v>
          </cell>
          <cell r="AA868">
            <v>0</v>
          </cell>
          <cell r="AB868">
            <v>0</v>
          </cell>
        </row>
        <row r="869">
          <cell r="P869">
            <v>0</v>
          </cell>
          <cell r="Z869">
            <v>0</v>
          </cell>
          <cell r="AA869">
            <v>0</v>
          </cell>
          <cell r="AB869">
            <v>0</v>
          </cell>
        </row>
        <row r="870">
          <cell r="B870" t="str">
            <v>Összesen</v>
          </cell>
          <cell r="D870" t="str">
            <v>Magyar Német Ny.Isk.Közp.</v>
          </cell>
          <cell r="E870">
            <v>9826</v>
          </cell>
          <cell r="F870">
            <v>0</v>
          </cell>
          <cell r="G870">
            <v>5809</v>
          </cell>
          <cell r="H870">
            <v>0</v>
          </cell>
          <cell r="I870">
            <v>128454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1874</v>
          </cell>
          <cell r="O870">
            <v>0</v>
          </cell>
          <cell r="P870">
            <v>145963</v>
          </cell>
          <cell r="Q870">
            <v>79588</v>
          </cell>
          <cell r="R870">
            <v>30902</v>
          </cell>
          <cell r="S870">
            <v>33911</v>
          </cell>
          <cell r="T870">
            <v>0</v>
          </cell>
          <cell r="U870">
            <v>0</v>
          </cell>
          <cell r="V870">
            <v>0</v>
          </cell>
          <cell r="W870">
            <v>440</v>
          </cell>
          <cell r="X870">
            <v>0</v>
          </cell>
          <cell r="Y870">
            <v>1122</v>
          </cell>
          <cell r="Z870">
            <v>145963</v>
          </cell>
          <cell r="AA870">
            <v>0</v>
          </cell>
          <cell r="AB870">
            <v>145963</v>
          </cell>
        </row>
        <row r="871">
          <cell r="A871">
            <v>17</v>
          </cell>
          <cell r="B871" t="str">
            <v>Apáczai Cs.J.Nevelési Kp.</v>
          </cell>
          <cell r="C871">
            <v>1</v>
          </cell>
          <cell r="D871" t="str">
            <v>00előirányzat</v>
          </cell>
          <cell r="E871">
            <v>46817</v>
          </cell>
          <cell r="G871">
            <v>56398</v>
          </cell>
          <cell r="I871">
            <v>767981</v>
          </cell>
          <cell r="P871">
            <v>871196</v>
          </cell>
          <cell r="Q871">
            <v>454085</v>
          </cell>
          <cell r="R871">
            <v>191962</v>
          </cell>
          <cell r="S871">
            <v>220352</v>
          </cell>
          <cell r="W871">
            <v>3597</v>
          </cell>
          <cell r="Y871">
            <v>1200</v>
          </cell>
          <cell r="Z871">
            <v>871196</v>
          </cell>
          <cell r="AA871">
            <v>0</v>
          </cell>
          <cell r="AB871">
            <v>871196</v>
          </cell>
        </row>
        <row r="872">
          <cell r="C872">
            <v>2</v>
          </cell>
          <cell r="D872" t="str">
            <v>jóváhagyott pénzmaradvány</v>
          </cell>
          <cell r="N872">
            <v>16786</v>
          </cell>
          <cell r="P872">
            <v>16786</v>
          </cell>
          <cell r="Q872">
            <v>5834</v>
          </cell>
          <cell r="R872">
            <v>2088</v>
          </cell>
          <cell r="Y872">
            <v>8864</v>
          </cell>
          <cell r="Z872">
            <v>16786</v>
          </cell>
          <cell r="AA872">
            <v>0</v>
          </cell>
          <cell r="AB872">
            <v>16786</v>
          </cell>
        </row>
        <row r="873">
          <cell r="C873">
            <v>3</v>
          </cell>
          <cell r="D873" t="str">
            <v>pm.terhelő bef.kötelezettség</v>
          </cell>
          <cell r="N873">
            <v>2765</v>
          </cell>
          <cell r="P873">
            <v>2765</v>
          </cell>
          <cell r="S873">
            <v>2765</v>
          </cell>
          <cell r="Z873">
            <v>2765</v>
          </cell>
          <cell r="AA873">
            <v>0</v>
          </cell>
          <cell r="AB873">
            <v>2765</v>
          </cell>
        </row>
        <row r="874">
          <cell r="D874" t="str">
            <v>shk.</v>
          </cell>
          <cell r="G874">
            <v>5976</v>
          </cell>
          <cell r="J874">
            <v>941</v>
          </cell>
          <cell r="P874">
            <v>6917</v>
          </cell>
          <cell r="S874">
            <v>5849</v>
          </cell>
          <cell r="X874">
            <v>1068</v>
          </cell>
          <cell r="Z874">
            <v>6917</v>
          </cell>
          <cell r="AA874">
            <v>0</v>
          </cell>
          <cell r="AB874">
            <v>6917</v>
          </cell>
        </row>
        <row r="875">
          <cell r="D875" t="str">
            <v>shk.p.maradvány</v>
          </cell>
          <cell r="P875">
            <v>0</v>
          </cell>
          <cell r="S875">
            <v>613</v>
          </cell>
          <cell r="W875">
            <v>4</v>
          </cell>
          <cell r="X875">
            <v>897</v>
          </cell>
          <cell r="Y875">
            <v>-1514</v>
          </cell>
          <cell r="Z875">
            <v>0</v>
          </cell>
          <cell r="AA875">
            <v>0</v>
          </cell>
          <cell r="AB875">
            <v>0</v>
          </cell>
        </row>
        <row r="876">
          <cell r="D876" t="str">
            <v>mód.</v>
          </cell>
          <cell r="P876">
            <v>0</v>
          </cell>
          <cell r="S876">
            <v>2648</v>
          </cell>
          <cell r="W876">
            <v>1</v>
          </cell>
          <cell r="X876">
            <v>1072</v>
          </cell>
          <cell r="Y876">
            <v>-3721</v>
          </cell>
          <cell r="Z876">
            <v>0</v>
          </cell>
          <cell r="AA876">
            <v>0</v>
          </cell>
          <cell r="AB876">
            <v>0</v>
          </cell>
        </row>
        <row r="877">
          <cell r="D877" t="str">
            <v>mód.</v>
          </cell>
          <cell r="G877">
            <v>5215</v>
          </cell>
          <cell r="J877">
            <v>1085</v>
          </cell>
          <cell r="P877">
            <v>6300</v>
          </cell>
          <cell r="Q877">
            <v>-796</v>
          </cell>
          <cell r="S877">
            <v>5822</v>
          </cell>
          <cell r="X877">
            <v>1274</v>
          </cell>
          <cell r="Z877">
            <v>6300</v>
          </cell>
          <cell r="AA877">
            <v>0</v>
          </cell>
          <cell r="AB877">
            <v>6300</v>
          </cell>
        </row>
        <row r="878">
          <cell r="D878" t="str">
            <v>képviselői keret</v>
          </cell>
          <cell r="I878">
            <v>50</v>
          </cell>
          <cell r="P878">
            <v>50</v>
          </cell>
          <cell r="S878">
            <v>50</v>
          </cell>
          <cell r="Z878">
            <v>50</v>
          </cell>
          <cell r="AA878">
            <v>0</v>
          </cell>
          <cell r="AB878">
            <v>50</v>
          </cell>
        </row>
        <row r="879">
          <cell r="C879">
            <v>9</v>
          </cell>
          <cell r="D879" t="str">
            <v>ped.szakkönyv</v>
          </cell>
          <cell r="I879">
            <v>3330</v>
          </cell>
          <cell r="P879">
            <v>3330</v>
          </cell>
          <cell r="Q879">
            <v>3330</v>
          </cell>
          <cell r="Z879">
            <v>3330</v>
          </cell>
          <cell r="AA879">
            <v>0</v>
          </cell>
          <cell r="AB879">
            <v>3330</v>
          </cell>
        </row>
        <row r="880">
          <cell r="C880">
            <v>12</v>
          </cell>
          <cell r="D880" t="str">
            <v>elvonás</v>
          </cell>
          <cell r="I880">
            <v>-3850</v>
          </cell>
          <cell r="P880">
            <v>-3850</v>
          </cell>
          <cell r="S880">
            <v>-3850</v>
          </cell>
          <cell r="Z880">
            <v>-3850</v>
          </cell>
          <cell r="AA880">
            <v>0</v>
          </cell>
          <cell r="AB880">
            <v>-3850</v>
          </cell>
        </row>
        <row r="881">
          <cell r="C881">
            <v>13</v>
          </cell>
          <cell r="D881" t="str">
            <v>bérfejlesztés</v>
          </cell>
          <cell r="I881">
            <v>11925</v>
          </cell>
          <cell r="P881">
            <v>11925</v>
          </cell>
          <cell r="Q881">
            <v>8768</v>
          </cell>
          <cell r="R881">
            <v>3157</v>
          </cell>
          <cell r="Z881">
            <v>11925</v>
          </cell>
          <cell r="AA881">
            <v>0</v>
          </cell>
          <cell r="AB881">
            <v>11925</v>
          </cell>
        </row>
        <row r="882">
          <cell r="C882">
            <v>14</v>
          </cell>
          <cell r="D882" t="str">
            <v>4% bérfejlesztés</v>
          </cell>
          <cell r="I882">
            <v>-2987</v>
          </cell>
          <cell r="P882">
            <v>-2987</v>
          </cell>
          <cell r="Q882">
            <v>-2196</v>
          </cell>
          <cell r="R882">
            <v>-791</v>
          </cell>
          <cell r="Z882">
            <v>-2987</v>
          </cell>
          <cell r="AA882">
            <v>0</v>
          </cell>
          <cell r="AB882">
            <v>-2987</v>
          </cell>
        </row>
        <row r="883">
          <cell r="P883">
            <v>0</v>
          </cell>
          <cell r="Z883">
            <v>0</v>
          </cell>
          <cell r="AA883">
            <v>0</v>
          </cell>
          <cell r="AB883">
            <v>0</v>
          </cell>
        </row>
        <row r="884">
          <cell r="P884">
            <v>0</v>
          </cell>
          <cell r="Z884">
            <v>0</v>
          </cell>
          <cell r="AA884">
            <v>0</v>
          </cell>
          <cell r="AB884">
            <v>0</v>
          </cell>
        </row>
        <row r="885">
          <cell r="P885">
            <v>0</v>
          </cell>
          <cell r="Z885">
            <v>0</v>
          </cell>
          <cell r="AA885">
            <v>0</v>
          </cell>
          <cell r="AB885">
            <v>0</v>
          </cell>
        </row>
        <row r="886">
          <cell r="P886">
            <v>0</v>
          </cell>
          <cell r="Z886">
            <v>0</v>
          </cell>
          <cell r="AA886">
            <v>0</v>
          </cell>
          <cell r="AB886">
            <v>0</v>
          </cell>
        </row>
        <row r="887">
          <cell r="P887">
            <v>0</v>
          </cell>
          <cell r="Z887">
            <v>0</v>
          </cell>
          <cell r="AA887">
            <v>0</v>
          </cell>
          <cell r="AB887">
            <v>0</v>
          </cell>
        </row>
        <row r="888">
          <cell r="P888">
            <v>0</v>
          </cell>
          <cell r="Z888">
            <v>0</v>
          </cell>
          <cell r="AA888">
            <v>0</v>
          </cell>
          <cell r="AB888">
            <v>0</v>
          </cell>
        </row>
        <row r="889">
          <cell r="P889">
            <v>0</v>
          </cell>
          <cell r="Z889">
            <v>0</v>
          </cell>
          <cell r="AA889">
            <v>0</v>
          </cell>
          <cell r="AB889">
            <v>0</v>
          </cell>
        </row>
        <row r="890">
          <cell r="P890">
            <v>0</v>
          </cell>
          <cell r="Z890">
            <v>0</v>
          </cell>
          <cell r="AA890">
            <v>0</v>
          </cell>
          <cell r="AB890">
            <v>0</v>
          </cell>
        </row>
        <row r="891">
          <cell r="P891">
            <v>0</v>
          </cell>
          <cell r="Z891">
            <v>0</v>
          </cell>
          <cell r="AA891">
            <v>0</v>
          </cell>
          <cell r="AB891">
            <v>0</v>
          </cell>
        </row>
        <row r="892">
          <cell r="P892">
            <v>0</v>
          </cell>
          <cell r="Z892">
            <v>0</v>
          </cell>
          <cell r="AA892">
            <v>0</v>
          </cell>
          <cell r="AB892">
            <v>0</v>
          </cell>
        </row>
        <row r="893">
          <cell r="P893">
            <v>0</v>
          </cell>
          <cell r="Z893">
            <v>0</v>
          </cell>
          <cell r="AA893">
            <v>0</v>
          </cell>
          <cell r="AB893">
            <v>0</v>
          </cell>
        </row>
        <row r="894">
          <cell r="P894">
            <v>0</v>
          </cell>
          <cell r="Z894">
            <v>0</v>
          </cell>
          <cell r="AA894">
            <v>0</v>
          </cell>
          <cell r="AB894">
            <v>0</v>
          </cell>
        </row>
        <row r="895">
          <cell r="P895">
            <v>0</v>
          </cell>
          <cell r="Z895">
            <v>0</v>
          </cell>
          <cell r="AA895">
            <v>0</v>
          </cell>
          <cell r="AB895">
            <v>0</v>
          </cell>
        </row>
        <row r="896">
          <cell r="P896">
            <v>0</v>
          </cell>
          <cell r="Z896">
            <v>0</v>
          </cell>
          <cell r="AA896">
            <v>0</v>
          </cell>
          <cell r="AB896">
            <v>0</v>
          </cell>
        </row>
        <row r="897">
          <cell r="P897">
            <v>0</v>
          </cell>
          <cell r="Z897">
            <v>0</v>
          </cell>
          <cell r="AA897">
            <v>0</v>
          </cell>
          <cell r="AB897">
            <v>0</v>
          </cell>
        </row>
        <row r="898">
          <cell r="P898">
            <v>0</v>
          </cell>
          <cell r="Z898">
            <v>0</v>
          </cell>
          <cell r="AA898">
            <v>0</v>
          </cell>
          <cell r="AB898">
            <v>0</v>
          </cell>
        </row>
        <row r="899">
          <cell r="P899">
            <v>0</v>
          </cell>
          <cell r="Z899">
            <v>0</v>
          </cell>
          <cell r="AA899">
            <v>0</v>
          </cell>
          <cell r="AB899">
            <v>0</v>
          </cell>
        </row>
        <row r="900">
          <cell r="P900">
            <v>0</v>
          </cell>
          <cell r="Z900">
            <v>0</v>
          </cell>
          <cell r="AA900">
            <v>0</v>
          </cell>
          <cell r="AB900">
            <v>0</v>
          </cell>
        </row>
        <row r="901">
          <cell r="P901">
            <v>0</v>
          </cell>
          <cell r="Z901">
            <v>0</v>
          </cell>
          <cell r="AA901">
            <v>0</v>
          </cell>
          <cell r="AB901">
            <v>0</v>
          </cell>
        </row>
        <row r="902">
          <cell r="P902">
            <v>0</v>
          </cell>
          <cell r="Z902">
            <v>0</v>
          </cell>
          <cell r="AA902">
            <v>0</v>
          </cell>
          <cell r="AB902">
            <v>0</v>
          </cell>
        </row>
        <row r="903">
          <cell r="P903">
            <v>0</v>
          </cell>
          <cell r="Z903">
            <v>0</v>
          </cell>
          <cell r="AA903">
            <v>0</v>
          </cell>
          <cell r="AB903">
            <v>0</v>
          </cell>
        </row>
        <row r="904">
          <cell r="B904" t="str">
            <v>Összesen</v>
          </cell>
          <cell r="D904" t="str">
            <v>Apáczai Cs.J.Nevelési Kp.</v>
          </cell>
          <cell r="E904">
            <v>46817</v>
          </cell>
          <cell r="F904">
            <v>0</v>
          </cell>
          <cell r="G904">
            <v>67589</v>
          </cell>
          <cell r="H904">
            <v>0</v>
          </cell>
          <cell r="I904">
            <v>776449</v>
          </cell>
          <cell r="J904">
            <v>2026</v>
          </cell>
          <cell r="K904">
            <v>0</v>
          </cell>
          <cell r="L904">
            <v>0</v>
          </cell>
          <cell r="M904">
            <v>0</v>
          </cell>
          <cell r="N904">
            <v>19551</v>
          </cell>
          <cell r="O904">
            <v>0</v>
          </cell>
          <cell r="P904">
            <v>912432</v>
          </cell>
          <cell r="Q904">
            <v>469025</v>
          </cell>
          <cell r="R904">
            <v>196416</v>
          </cell>
          <cell r="S904">
            <v>234249</v>
          </cell>
          <cell r="T904">
            <v>0</v>
          </cell>
          <cell r="U904">
            <v>0</v>
          </cell>
          <cell r="V904">
            <v>0</v>
          </cell>
          <cell r="W904">
            <v>3602</v>
          </cell>
          <cell r="X904">
            <v>4311</v>
          </cell>
          <cell r="Y904">
            <v>4829</v>
          </cell>
          <cell r="Z904">
            <v>912432</v>
          </cell>
          <cell r="AA904">
            <v>0</v>
          </cell>
          <cell r="AB904">
            <v>912432</v>
          </cell>
        </row>
        <row r="905">
          <cell r="B905" t="str">
            <v>Rácvárosi és Istenkuti Ált.Mkp.</v>
          </cell>
          <cell r="C905">
            <v>1</v>
          </cell>
          <cell r="D905" t="str">
            <v>00előirányzat</v>
          </cell>
          <cell r="E905">
            <v>4640</v>
          </cell>
          <cell r="G905">
            <v>1810</v>
          </cell>
          <cell r="I905">
            <v>87166</v>
          </cell>
          <cell r="P905">
            <v>93616</v>
          </cell>
          <cell r="Q905">
            <v>49115</v>
          </cell>
          <cell r="R905">
            <v>20355</v>
          </cell>
          <cell r="S905">
            <v>23137</v>
          </cell>
          <cell r="W905">
            <v>1009</v>
          </cell>
          <cell r="Z905">
            <v>93616</v>
          </cell>
          <cell r="AA905">
            <v>0</v>
          </cell>
          <cell r="AB905">
            <v>93616</v>
          </cell>
        </row>
        <row r="906">
          <cell r="C906">
            <v>2</v>
          </cell>
          <cell r="D906" t="str">
            <v>jóváhagyott pénzmaradvány</v>
          </cell>
          <cell r="N906">
            <v>4155</v>
          </cell>
          <cell r="P906">
            <v>4155</v>
          </cell>
          <cell r="Q906">
            <v>2626</v>
          </cell>
          <cell r="R906">
            <v>951</v>
          </cell>
          <cell r="Y906">
            <v>578</v>
          </cell>
          <cell r="Z906">
            <v>4155</v>
          </cell>
          <cell r="AA906">
            <v>0</v>
          </cell>
          <cell r="AB906">
            <v>4155</v>
          </cell>
        </row>
        <row r="907">
          <cell r="C907">
            <v>3</v>
          </cell>
          <cell r="D907" t="str">
            <v>pm.terhelő bef.kötelezettség</v>
          </cell>
          <cell r="N907">
            <v>2029</v>
          </cell>
          <cell r="P907">
            <v>2029</v>
          </cell>
          <cell r="S907">
            <v>2029</v>
          </cell>
          <cell r="Z907">
            <v>2029</v>
          </cell>
          <cell r="AA907">
            <v>0</v>
          </cell>
          <cell r="AB907">
            <v>2029</v>
          </cell>
        </row>
        <row r="908">
          <cell r="D908" t="str">
            <v>shk.</v>
          </cell>
          <cell r="P908">
            <v>0</v>
          </cell>
          <cell r="S908">
            <v>-507</v>
          </cell>
          <cell r="X908">
            <v>507</v>
          </cell>
          <cell r="Z908">
            <v>0</v>
          </cell>
          <cell r="AA908">
            <v>0</v>
          </cell>
          <cell r="AB908">
            <v>0</v>
          </cell>
        </row>
        <row r="909">
          <cell r="C909">
            <v>9</v>
          </cell>
          <cell r="D909" t="str">
            <v>ped.szakkönyv</v>
          </cell>
          <cell r="I909">
            <v>382</v>
          </cell>
          <cell r="P909">
            <v>382</v>
          </cell>
          <cell r="Q909">
            <v>382</v>
          </cell>
          <cell r="Z909">
            <v>382</v>
          </cell>
          <cell r="AA909">
            <v>0</v>
          </cell>
          <cell r="AB909">
            <v>382</v>
          </cell>
        </row>
        <row r="910">
          <cell r="C910">
            <v>12</v>
          </cell>
          <cell r="D910" t="str">
            <v>elvonás</v>
          </cell>
          <cell r="I910">
            <v>-378</v>
          </cell>
          <cell r="P910">
            <v>-378</v>
          </cell>
          <cell r="S910">
            <v>-378</v>
          </cell>
          <cell r="Z910">
            <v>-378</v>
          </cell>
          <cell r="AA910">
            <v>0</v>
          </cell>
          <cell r="AB910">
            <v>-378</v>
          </cell>
        </row>
        <row r="911">
          <cell r="C911">
            <v>13</v>
          </cell>
          <cell r="D911" t="str">
            <v>bérfejlesztés</v>
          </cell>
          <cell r="I911">
            <v>842</v>
          </cell>
          <cell r="P911">
            <v>842</v>
          </cell>
          <cell r="Q911">
            <v>619</v>
          </cell>
          <cell r="R911">
            <v>223</v>
          </cell>
          <cell r="Z911">
            <v>842</v>
          </cell>
          <cell r="AA911">
            <v>0</v>
          </cell>
          <cell r="AB911">
            <v>842</v>
          </cell>
        </row>
        <row r="912">
          <cell r="C912">
            <v>14</v>
          </cell>
          <cell r="D912" t="str">
            <v>4% bérfejlesztés</v>
          </cell>
          <cell r="I912">
            <v>-233</v>
          </cell>
          <cell r="P912">
            <v>-233</v>
          </cell>
          <cell r="Q912">
            <v>-171</v>
          </cell>
          <cell r="R912">
            <v>-62</v>
          </cell>
          <cell r="Z912">
            <v>-233</v>
          </cell>
          <cell r="AA912">
            <v>0</v>
          </cell>
          <cell r="AB912">
            <v>-233</v>
          </cell>
        </row>
        <row r="913">
          <cell r="P913">
            <v>0</v>
          </cell>
          <cell r="Z913">
            <v>0</v>
          </cell>
          <cell r="AA913">
            <v>0</v>
          </cell>
          <cell r="AB913">
            <v>0</v>
          </cell>
        </row>
        <row r="914">
          <cell r="P914">
            <v>0</v>
          </cell>
          <cell r="Z914">
            <v>0</v>
          </cell>
          <cell r="AA914">
            <v>0</v>
          </cell>
          <cell r="AB914">
            <v>0</v>
          </cell>
        </row>
        <row r="915">
          <cell r="P915">
            <v>0</v>
          </cell>
          <cell r="Z915">
            <v>0</v>
          </cell>
          <cell r="AA915">
            <v>0</v>
          </cell>
          <cell r="AB915">
            <v>0</v>
          </cell>
        </row>
        <row r="916">
          <cell r="P916">
            <v>0</v>
          </cell>
          <cell r="Z916">
            <v>0</v>
          </cell>
          <cell r="AA916">
            <v>0</v>
          </cell>
          <cell r="AB916">
            <v>0</v>
          </cell>
        </row>
        <row r="917">
          <cell r="P917">
            <v>0</v>
          </cell>
          <cell r="Z917">
            <v>0</v>
          </cell>
          <cell r="AA917">
            <v>0</v>
          </cell>
          <cell r="AB917">
            <v>0</v>
          </cell>
        </row>
        <row r="918">
          <cell r="P918">
            <v>0</v>
          </cell>
          <cell r="Z918">
            <v>0</v>
          </cell>
          <cell r="AA918">
            <v>0</v>
          </cell>
          <cell r="AB918">
            <v>0</v>
          </cell>
        </row>
        <row r="919">
          <cell r="P919">
            <v>0</v>
          </cell>
          <cell r="Z919">
            <v>0</v>
          </cell>
          <cell r="AA919">
            <v>0</v>
          </cell>
          <cell r="AB919">
            <v>0</v>
          </cell>
        </row>
        <row r="920">
          <cell r="P920">
            <v>0</v>
          </cell>
          <cell r="Z920">
            <v>0</v>
          </cell>
          <cell r="AA920">
            <v>0</v>
          </cell>
          <cell r="AB920">
            <v>0</v>
          </cell>
        </row>
        <row r="921">
          <cell r="P921">
            <v>0</v>
          </cell>
          <cell r="Z921">
            <v>0</v>
          </cell>
          <cell r="AA921">
            <v>0</v>
          </cell>
          <cell r="AB921">
            <v>0</v>
          </cell>
        </row>
        <row r="922">
          <cell r="P922">
            <v>0</v>
          </cell>
          <cell r="Z922">
            <v>0</v>
          </cell>
          <cell r="AA922">
            <v>0</v>
          </cell>
          <cell r="AB922">
            <v>0</v>
          </cell>
        </row>
        <row r="923">
          <cell r="P923">
            <v>0</v>
          </cell>
          <cell r="Z923">
            <v>0</v>
          </cell>
          <cell r="AA923">
            <v>0</v>
          </cell>
          <cell r="AB923">
            <v>0</v>
          </cell>
        </row>
        <row r="924">
          <cell r="P924">
            <v>0</v>
          </cell>
          <cell r="Z924">
            <v>0</v>
          </cell>
          <cell r="AA924">
            <v>0</v>
          </cell>
          <cell r="AB924">
            <v>0</v>
          </cell>
        </row>
        <row r="925">
          <cell r="P925">
            <v>0</v>
          </cell>
          <cell r="Z925">
            <v>0</v>
          </cell>
          <cell r="AA925">
            <v>0</v>
          </cell>
          <cell r="AB925">
            <v>0</v>
          </cell>
        </row>
        <row r="926">
          <cell r="P926">
            <v>0</v>
          </cell>
          <cell r="Z926">
            <v>0</v>
          </cell>
          <cell r="AA926">
            <v>0</v>
          </cell>
          <cell r="AB926">
            <v>0</v>
          </cell>
        </row>
        <row r="927">
          <cell r="P927">
            <v>0</v>
          </cell>
          <cell r="Z927">
            <v>0</v>
          </cell>
          <cell r="AA927">
            <v>0</v>
          </cell>
          <cell r="AB927">
            <v>0</v>
          </cell>
        </row>
        <row r="928">
          <cell r="P928">
            <v>0</v>
          </cell>
          <cell r="Z928">
            <v>0</v>
          </cell>
          <cell r="AA928">
            <v>0</v>
          </cell>
          <cell r="AB928">
            <v>0</v>
          </cell>
        </row>
        <row r="929">
          <cell r="P929">
            <v>0</v>
          </cell>
          <cell r="Z929">
            <v>0</v>
          </cell>
          <cell r="AA929">
            <v>0</v>
          </cell>
          <cell r="AB929">
            <v>0</v>
          </cell>
        </row>
        <row r="930">
          <cell r="P930">
            <v>0</v>
          </cell>
          <cell r="Z930">
            <v>0</v>
          </cell>
          <cell r="AA930">
            <v>0</v>
          </cell>
          <cell r="AB930">
            <v>0</v>
          </cell>
        </row>
        <row r="931">
          <cell r="P931">
            <v>0</v>
          </cell>
          <cell r="Z931">
            <v>0</v>
          </cell>
          <cell r="AA931">
            <v>0</v>
          </cell>
          <cell r="AB931">
            <v>0</v>
          </cell>
        </row>
        <row r="932">
          <cell r="P932">
            <v>0</v>
          </cell>
          <cell r="Z932">
            <v>0</v>
          </cell>
          <cell r="AA932">
            <v>0</v>
          </cell>
          <cell r="AB932">
            <v>0</v>
          </cell>
        </row>
        <row r="933">
          <cell r="P933">
            <v>0</v>
          </cell>
          <cell r="Z933">
            <v>0</v>
          </cell>
          <cell r="AA933">
            <v>0</v>
          </cell>
          <cell r="AB933">
            <v>0</v>
          </cell>
        </row>
        <row r="934">
          <cell r="P934">
            <v>0</v>
          </cell>
          <cell r="Z934">
            <v>0</v>
          </cell>
          <cell r="AA934">
            <v>0</v>
          </cell>
          <cell r="AB934">
            <v>0</v>
          </cell>
        </row>
        <row r="935">
          <cell r="P935">
            <v>0</v>
          </cell>
          <cell r="Z935">
            <v>0</v>
          </cell>
          <cell r="AA935">
            <v>0</v>
          </cell>
          <cell r="AB935">
            <v>0</v>
          </cell>
        </row>
        <row r="936">
          <cell r="P936">
            <v>0</v>
          </cell>
          <cell r="Z936">
            <v>0</v>
          </cell>
          <cell r="AA936">
            <v>0</v>
          </cell>
          <cell r="AB936">
            <v>0</v>
          </cell>
        </row>
        <row r="937">
          <cell r="P937">
            <v>0</v>
          </cell>
          <cell r="Z937">
            <v>0</v>
          </cell>
          <cell r="AA937">
            <v>0</v>
          </cell>
          <cell r="AB937">
            <v>0</v>
          </cell>
        </row>
        <row r="938">
          <cell r="P938">
            <v>0</v>
          </cell>
          <cell r="Z938">
            <v>0</v>
          </cell>
          <cell r="AA938">
            <v>0</v>
          </cell>
          <cell r="AB938">
            <v>0</v>
          </cell>
        </row>
        <row r="939">
          <cell r="P939">
            <v>0</v>
          </cell>
          <cell r="Z939">
            <v>0</v>
          </cell>
          <cell r="AA939">
            <v>0</v>
          </cell>
          <cell r="AB939">
            <v>0</v>
          </cell>
        </row>
        <row r="940">
          <cell r="P940">
            <v>0</v>
          </cell>
          <cell r="Z940">
            <v>0</v>
          </cell>
          <cell r="AA940">
            <v>0</v>
          </cell>
          <cell r="AB940">
            <v>0</v>
          </cell>
        </row>
        <row r="941">
          <cell r="P941">
            <v>0</v>
          </cell>
          <cell r="Z941">
            <v>0</v>
          </cell>
          <cell r="AA941">
            <v>0</v>
          </cell>
          <cell r="AB941">
            <v>0</v>
          </cell>
        </row>
        <row r="942">
          <cell r="P942">
            <v>0</v>
          </cell>
          <cell r="Z942">
            <v>0</v>
          </cell>
          <cell r="AA942">
            <v>0</v>
          </cell>
          <cell r="AB942">
            <v>0</v>
          </cell>
        </row>
        <row r="944">
          <cell r="P944">
            <v>0</v>
          </cell>
          <cell r="Z944">
            <v>0</v>
          </cell>
          <cell r="AA944">
            <v>0</v>
          </cell>
          <cell r="AB944">
            <v>0</v>
          </cell>
        </row>
        <row r="945">
          <cell r="B945" t="str">
            <v>Összesen</v>
          </cell>
          <cell r="D945" t="str">
            <v>Rácvárosi és Istenk. Ált.Mkp.</v>
          </cell>
          <cell r="E945">
            <v>4640</v>
          </cell>
          <cell r="F945">
            <v>0</v>
          </cell>
          <cell r="G945">
            <v>1810</v>
          </cell>
          <cell r="H945">
            <v>0</v>
          </cell>
          <cell r="I945">
            <v>87779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6184</v>
          </cell>
          <cell r="O945">
            <v>0</v>
          </cell>
          <cell r="P945">
            <v>100413</v>
          </cell>
          <cell r="Q945">
            <v>52571</v>
          </cell>
          <cell r="R945">
            <v>21467</v>
          </cell>
          <cell r="S945">
            <v>24281</v>
          </cell>
          <cell r="T945">
            <v>0</v>
          </cell>
          <cell r="U945">
            <v>0</v>
          </cell>
          <cell r="V945">
            <v>0</v>
          </cell>
          <cell r="W945">
            <v>1009</v>
          </cell>
          <cell r="X945">
            <v>507</v>
          </cell>
          <cell r="Y945">
            <v>578</v>
          </cell>
          <cell r="Z945">
            <v>100413</v>
          </cell>
          <cell r="AA945">
            <v>0</v>
          </cell>
          <cell r="AB945">
            <v>100413</v>
          </cell>
        </row>
        <row r="946">
          <cell r="A946">
            <v>19</v>
          </cell>
          <cell r="B946" t="str">
            <v>M.K.Horvát Ált.Isk.G.D.Otth.</v>
          </cell>
          <cell r="C946">
            <v>1</v>
          </cell>
          <cell r="D946" t="str">
            <v>00előirányzat</v>
          </cell>
          <cell r="E946">
            <v>6724</v>
          </cell>
          <cell r="G946">
            <v>3716</v>
          </cell>
          <cell r="I946">
            <v>90857</v>
          </cell>
          <cell r="P946">
            <v>101297</v>
          </cell>
          <cell r="Q946">
            <v>55082</v>
          </cell>
          <cell r="R946">
            <v>22604</v>
          </cell>
          <cell r="S946">
            <v>23429</v>
          </cell>
          <cell r="W946">
            <v>182</v>
          </cell>
          <cell r="Z946">
            <v>101297</v>
          </cell>
          <cell r="AA946">
            <v>0</v>
          </cell>
          <cell r="AB946">
            <v>101297</v>
          </cell>
        </row>
        <row r="947">
          <cell r="C947">
            <v>2</v>
          </cell>
          <cell r="D947" t="str">
            <v>jóváhagyott pénzmaradvány</v>
          </cell>
          <cell r="N947">
            <v>-839</v>
          </cell>
          <cell r="P947">
            <v>-839</v>
          </cell>
          <cell r="Q947">
            <v>150</v>
          </cell>
          <cell r="R947">
            <v>18</v>
          </cell>
          <cell r="S947">
            <v>-1007</v>
          </cell>
          <cell r="Z947">
            <v>-839</v>
          </cell>
          <cell r="AA947">
            <v>0</v>
          </cell>
          <cell r="AB947">
            <v>-839</v>
          </cell>
        </row>
        <row r="948">
          <cell r="C948">
            <v>3</v>
          </cell>
          <cell r="D948" t="str">
            <v>pm.terhelő bef.kötelezettség</v>
          </cell>
          <cell r="N948">
            <v>1199</v>
          </cell>
          <cell r="P948">
            <v>1199</v>
          </cell>
          <cell r="S948">
            <v>1199</v>
          </cell>
          <cell r="Z948">
            <v>1199</v>
          </cell>
          <cell r="AA948">
            <v>0</v>
          </cell>
          <cell r="AB948">
            <v>1199</v>
          </cell>
        </row>
        <row r="949">
          <cell r="D949" t="str">
            <v>shk.</v>
          </cell>
          <cell r="J949">
            <v>1086</v>
          </cell>
          <cell r="P949">
            <v>1086</v>
          </cell>
          <cell r="Q949">
            <v>139</v>
          </cell>
          <cell r="R949">
            <v>51</v>
          </cell>
          <cell r="S949">
            <v>596</v>
          </cell>
          <cell r="X949">
            <v>300</v>
          </cell>
          <cell r="Z949">
            <v>1086</v>
          </cell>
          <cell r="AA949">
            <v>0</v>
          </cell>
          <cell r="AB949">
            <v>1086</v>
          </cell>
        </row>
        <row r="950">
          <cell r="C950">
            <v>9</v>
          </cell>
          <cell r="D950" t="str">
            <v>ped.szakkönyv</v>
          </cell>
          <cell r="I950">
            <v>416</v>
          </cell>
          <cell r="P950">
            <v>416</v>
          </cell>
          <cell r="Q950">
            <v>416</v>
          </cell>
          <cell r="Z950">
            <v>416</v>
          </cell>
          <cell r="AA950">
            <v>0</v>
          </cell>
          <cell r="AB950">
            <v>416</v>
          </cell>
        </row>
        <row r="951">
          <cell r="C951">
            <v>12</v>
          </cell>
          <cell r="D951" t="str">
            <v>elvonás</v>
          </cell>
          <cell r="I951">
            <v>-424</v>
          </cell>
          <cell r="P951">
            <v>-424</v>
          </cell>
          <cell r="S951">
            <v>-424</v>
          </cell>
          <cell r="Z951">
            <v>-424</v>
          </cell>
          <cell r="AA951">
            <v>0</v>
          </cell>
          <cell r="AB951">
            <v>-424</v>
          </cell>
        </row>
        <row r="952">
          <cell r="C952">
            <v>13</v>
          </cell>
          <cell r="D952" t="str">
            <v>bérfejlesztés</v>
          </cell>
          <cell r="I952">
            <v>812</v>
          </cell>
          <cell r="P952">
            <v>812</v>
          </cell>
          <cell r="Q952">
            <v>597</v>
          </cell>
          <cell r="R952">
            <v>215</v>
          </cell>
          <cell r="Z952">
            <v>812</v>
          </cell>
          <cell r="AA952">
            <v>0</v>
          </cell>
          <cell r="AB952">
            <v>812</v>
          </cell>
        </row>
        <row r="953">
          <cell r="C953">
            <v>14</v>
          </cell>
          <cell r="D953" t="str">
            <v>4% bérfejlesztés</v>
          </cell>
          <cell r="I953">
            <v>-224</v>
          </cell>
          <cell r="P953">
            <v>-224</v>
          </cell>
          <cell r="Q953">
            <v>-165</v>
          </cell>
          <cell r="R953">
            <v>-59</v>
          </cell>
          <cell r="Z953">
            <v>-224</v>
          </cell>
          <cell r="AA953">
            <v>0</v>
          </cell>
          <cell r="AB953">
            <v>-224</v>
          </cell>
        </row>
        <row r="954">
          <cell r="P954">
            <v>0</v>
          </cell>
          <cell r="Z954">
            <v>0</v>
          </cell>
          <cell r="AA954">
            <v>0</v>
          </cell>
          <cell r="AB954">
            <v>0</v>
          </cell>
        </row>
        <row r="955">
          <cell r="P955">
            <v>0</v>
          </cell>
          <cell r="Z955">
            <v>0</v>
          </cell>
          <cell r="AA955">
            <v>0</v>
          </cell>
          <cell r="AB955">
            <v>0</v>
          </cell>
        </row>
        <row r="956">
          <cell r="P956">
            <v>0</v>
          </cell>
          <cell r="Z956">
            <v>0</v>
          </cell>
          <cell r="AA956">
            <v>0</v>
          </cell>
          <cell r="AB956">
            <v>0</v>
          </cell>
        </row>
        <row r="957">
          <cell r="P957">
            <v>0</v>
          </cell>
          <cell r="Z957">
            <v>0</v>
          </cell>
          <cell r="AA957">
            <v>0</v>
          </cell>
          <cell r="AB957">
            <v>0</v>
          </cell>
        </row>
        <row r="958">
          <cell r="P958">
            <v>0</v>
          </cell>
          <cell r="Z958">
            <v>0</v>
          </cell>
          <cell r="AA958">
            <v>0</v>
          </cell>
          <cell r="AB958">
            <v>0</v>
          </cell>
        </row>
        <row r="959">
          <cell r="P959">
            <v>0</v>
          </cell>
          <cell r="Z959">
            <v>0</v>
          </cell>
          <cell r="AA959">
            <v>0</v>
          </cell>
          <cell r="AB959">
            <v>0</v>
          </cell>
        </row>
        <row r="960">
          <cell r="P960">
            <v>0</v>
          </cell>
          <cell r="Z960">
            <v>0</v>
          </cell>
          <cell r="AA960">
            <v>0</v>
          </cell>
          <cell r="AB960">
            <v>0</v>
          </cell>
        </row>
        <row r="961">
          <cell r="P961">
            <v>0</v>
          </cell>
          <cell r="Z961">
            <v>0</v>
          </cell>
          <cell r="AA961">
            <v>0</v>
          </cell>
          <cell r="AB961">
            <v>0</v>
          </cell>
        </row>
        <row r="962">
          <cell r="P962">
            <v>0</v>
          </cell>
          <cell r="Z962">
            <v>0</v>
          </cell>
          <cell r="AA962">
            <v>0</v>
          </cell>
          <cell r="AB962">
            <v>0</v>
          </cell>
        </row>
        <row r="963">
          <cell r="P963">
            <v>0</v>
          </cell>
          <cell r="Z963">
            <v>0</v>
          </cell>
          <cell r="AA963">
            <v>0</v>
          </cell>
          <cell r="AB963">
            <v>0</v>
          </cell>
        </row>
        <row r="964">
          <cell r="P964">
            <v>0</v>
          </cell>
          <cell r="Z964">
            <v>0</v>
          </cell>
          <cell r="AA964">
            <v>0</v>
          </cell>
          <cell r="AB964">
            <v>0</v>
          </cell>
        </row>
        <row r="965">
          <cell r="P965">
            <v>0</v>
          </cell>
          <cell r="Z965">
            <v>0</v>
          </cell>
          <cell r="AA965">
            <v>0</v>
          </cell>
          <cell r="AB965">
            <v>0</v>
          </cell>
        </row>
        <row r="966">
          <cell r="P966">
            <v>0</v>
          </cell>
          <cell r="Z966">
            <v>0</v>
          </cell>
          <cell r="AA966">
            <v>0</v>
          </cell>
          <cell r="AB966">
            <v>0</v>
          </cell>
        </row>
        <row r="967">
          <cell r="P967">
            <v>0</v>
          </cell>
          <cell r="Z967">
            <v>0</v>
          </cell>
          <cell r="AA967">
            <v>0</v>
          </cell>
          <cell r="AB967">
            <v>0</v>
          </cell>
        </row>
        <row r="968">
          <cell r="P968">
            <v>0</v>
          </cell>
          <cell r="Z968">
            <v>0</v>
          </cell>
          <cell r="AA968">
            <v>0</v>
          </cell>
          <cell r="AB968">
            <v>0</v>
          </cell>
        </row>
        <row r="969">
          <cell r="P969">
            <v>0</v>
          </cell>
          <cell r="Z969">
            <v>0</v>
          </cell>
          <cell r="AA969">
            <v>0</v>
          </cell>
          <cell r="AB969">
            <v>0</v>
          </cell>
        </row>
        <row r="970">
          <cell r="P970">
            <v>0</v>
          </cell>
          <cell r="Z970">
            <v>0</v>
          </cell>
          <cell r="AA970">
            <v>0</v>
          </cell>
          <cell r="AB970">
            <v>0</v>
          </cell>
        </row>
        <row r="971">
          <cell r="B971" t="str">
            <v>Összesen</v>
          </cell>
          <cell r="D971" t="str">
            <v>M.K.Horvát Ált.Isk.G.D.Otth.</v>
          </cell>
          <cell r="E971">
            <v>6724</v>
          </cell>
          <cell r="F971">
            <v>0</v>
          </cell>
          <cell r="G971">
            <v>3716</v>
          </cell>
          <cell r="H971">
            <v>0</v>
          </cell>
          <cell r="I971">
            <v>91437</v>
          </cell>
          <cell r="J971">
            <v>1086</v>
          </cell>
          <cell r="K971">
            <v>0</v>
          </cell>
          <cell r="L971">
            <v>0</v>
          </cell>
          <cell r="M971">
            <v>0</v>
          </cell>
          <cell r="N971">
            <v>360</v>
          </cell>
          <cell r="O971">
            <v>0</v>
          </cell>
          <cell r="P971">
            <v>103323</v>
          </cell>
          <cell r="Q971">
            <v>56219</v>
          </cell>
          <cell r="R971">
            <v>22829</v>
          </cell>
          <cell r="S971">
            <v>23793</v>
          </cell>
          <cell r="T971">
            <v>0</v>
          </cell>
          <cell r="U971">
            <v>0</v>
          </cell>
          <cell r="V971">
            <v>0</v>
          </cell>
          <cell r="W971">
            <v>182</v>
          </cell>
          <cell r="X971">
            <v>300</v>
          </cell>
          <cell r="Y971">
            <v>0</v>
          </cell>
          <cell r="Z971">
            <v>103323</v>
          </cell>
          <cell r="AA971">
            <v>0</v>
          </cell>
          <cell r="AB971">
            <v>103323</v>
          </cell>
        </row>
        <row r="972">
          <cell r="A972">
            <v>20</v>
          </cell>
          <cell r="B972" t="str">
            <v>Éltes Mátyás Iskolaközpont</v>
          </cell>
          <cell r="C972">
            <v>1</v>
          </cell>
          <cell r="D972" t="str">
            <v>00előirányzat</v>
          </cell>
          <cell r="E972">
            <v>7214</v>
          </cell>
          <cell r="G972">
            <v>6709</v>
          </cell>
          <cell r="I972">
            <v>276935</v>
          </cell>
          <cell r="P972">
            <v>290858</v>
          </cell>
          <cell r="Q972">
            <v>159184</v>
          </cell>
          <cell r="R972">
            <v>64983</v>
          </cell>
          <cell r="S972">
            <v>64694</v>
          </cell>
          <cell r="W972">
            <v>1997</v>
          </cell>
          <cell r="Z972">
            <v>290858</v>
          </cell>
          <cell r="AA972">
            <v>0</v>
          </cell>
          <cell r="AB972">
            <v>290858</v>
          </cell>
        </row>
        <row r="973">
          <cell r="C973">
            <v>2</v>
          </cell>
          <cell r="D973" t="str">
            <v>jóváhagyott pénzmaradvány</v>
          </cell>
          <cell r="N973">
            <v>2561</v>
          </cell>
          <cell r="P973">
            <v>2561</v>
          </cell>
          <cell r="Q973">
            <v>1883</v>
          </cell>
          <cell r="R973">
            <v>678</v>
          </cell>
          <cell r="Z973">
            <v>2561</v>
          </cell>
          <cell r="AA973">
            <v>0</v>
          </cell>
          <cell r="AB973">
            <v>2561</v>
          </cell>
        </row>
        <row r="974">
          <cell r="C974">
            <v>3</v>
          </cell>
          <cell r="D974" t="str">
            <v>pm.terhelő bef.kötelezettség</v>
          </cell>
          <cell r="N974">
            <v>1627</v>
          </cell>
          <cell r="P974">
            <v>1627</v>
          </cell>
          <cell r="S974">
            <v>1627</v>
          </cell>
          <cell r="Z974">
            <v>1627</v>
          </cell>
          <cell r="AA974">
            <v>0</v>
          </cell>
          <cell r="AB974">
            <v>1627</v>
          </cell>
        </row>
        <row r="975">
          <cell r="B975" t="str">
            <v>Kerényi</v>
          </cell>
          <cell r="D975" t="str">
            <v>tisztségviselői keret </v>
          </cell>
          <cell r="I975">
            <v>20</v>
          </cell>
          <cell r="P975">
            <v>20</v>
          </cell>
          <cell r="S975">
            <v>20</v>
          </cell>
          <cell r="Z975">
            <v>20</v>
          </cell>
          <cell r="AA975">
            <v>0</v>
          </cell>
          <cell r="AB975">
            <v>20</v>
          </cell>
        </row>
        <row r="976">
          <cell r="D976" t="str">
            <v>Sportbizottság</v>
          </cell>
          <cell r="I976">
            <v>100</v>
          </cell>
          <cell r="P976">
            <v>100</v>
          </cell>
          <cell r="S976">
            <v>100</v>
          </cell>
          <cell r="Z976">
            <v>100</v>
          </cell>
          <cell r="AA976">
            <v>0</v>
          </cell>
          <cell r="AB976">
            <v>100</v>
          </cell>
        </row>
        <row r="977">
          <cell r="D977" t="str">
            <v>Okt.Biz. Keret</v>
          </cell>
          <cell r="I977">
            <v>50</v>
          </cell>
          <cell r="P977">
            <v>50</v>
          </cell>
          <cell r="S977">
            <v>50</v>
          </cell>
          <cell r="Z977">
            <v>50</v>
          </cell>
          <cell r="AA977">
            <v>0</v>
          </cell>
          <cell r="AB977">
            <v>50</v>
          </cell>
        </row>
        <row r="978">
          <cell r="C978">
            <v>9</v>
          </cell>
          <cell r="D978" t="str">
            <v>ped.szakkönyv</v>
          </cell>
          <cell r="I978">
            <v>1237</v>
          </cell>
          <cell r="P978">
            <v>1237</v>
          </cell>
          <cell r="Q978">
            <v>1237</v>
          </cell>
          <cell r="Z978">
            <v>1237</v>
          </cell>
          <cell r="AA978">
            <v>0</v>
          </cell>
          <cell r="AB978">
            <v>1237</v>
          </cell>
        </row>
        <row r="979">
          <cell r="D979" t="str">
            <v>shk.</v>
          </cell>
          <cell r="G979">
            <v>494</v>
          </cell>
          <cell r="J979">
            <v>2123</v>
          </cell>
          <cell r="P979">
            <v>2617</v>
          </cell>
          <cell r="Q979">
            <v>624</v>
          </cell>
          <cell r="R979">
            <v>165</v>
          </cell>
          <cell r="S979">
            <v>1666</v>
          </cell>
          <cell r="X979">
            <v>162</v>
          </cell>
          <cell r="Z979">
            <v>2617</v>
          </cell>
          <cell r="AA979">
            <v>0</v>
          </cell>
          <cell r="AB979">
            <v>2617</v>
          </cell>
        </row>
        <row r="980">
          <cell r="C980">
            <v>12</v>
          </cell>
          <cell r="D980" t="str">
            <v>elvonás</v>
          </cell>
          <cell r="I980">
            <v>-709</v>
          </cell>
          <cell r="P980">
            <v>-709</v>
          </cell>
          <cell r="S980">
            <v>-709</v>
          </cell>
          <cell r="Z980">
            <v>-709</v>
          </cell>
          <cell r="AA980">
            <v>0</v>
          </cell>
          <cell r="AB980">
            <v>-709</v>
          </cell>
        </row>
        <row r="981">
          <cell r="C981">
            <v>13</v>
          </cell>
          <cell r="D981" t="str">
            <v>bérfejlesztés</v>
          </cell>
          <cell r="I981">
            <v>1650</v>
          </cell>
          <cell r="P981">
            <v>1650</v>
          </cell>
          <cell r="Q981">
            <v>1213</v>
          </cell>
          <cell r="R981">
            <v>437</v>
          </cell>
          <cell r="Z981">
            <v>1650</v>
          </cell>
          <cell r="AA981">
            <v>0</v>
          </cell>
          <cell r="AB981">
            <v>1650</v>
          </cell>
        </row>
        <row r="982">
          <cell r="C982">
            <v>14</v>
          </cell>
          <cell r="D982" t="str">
            <v>4% bérfejlesztés</v>
          </cell>
          <cell r="I982">
            <v>-456</v>
          </cell>
          <cell r="P982">
            <v>-456</v>
          </cell>
          <cell r="Q982">
            <v>-335</v>
          </cell>
          <cell r="R982">
            <v>-121</v>
          </cell>
          <cell r="Z982">
            <v>-456</v>
          </cell>
          <cell r="AA982">
            <v>0</v>
          </cell>
          <cell r="AB982">
            <v>-456</v>
          </cell>
        </row>
        <row r="983">
          <cell r="P983">
            <v>0</v>
          </cell>
          <cell r="Z983">
            <v>0</v>
          </cell>
          <cell r="AA983">
            <v>0</v>
          </cell>
          <cell r="AB983">
            <v>0</v>
          </cell>
        </row>
        <row r="984">
          <cell r="P984">
            <v>0</v>
          </cell>
          <cell r="Z984">
            <v>0</v>
          </cell>
          <cell r="AA984">
            <v>0</v>
          </cell>
          <cell r="AB984">
            <v>0</v>
          </cell>
        </row>
        <row r="985">
          <cell r="P985">
            <v>0</v>
          </cell>
          <cell r="Z985">
            <v>0</v>
          </cell>
          <cell r="AA985">
            <v>0</v>
          </cell>
          <cell r="AB985">
            <v>0</v>
          </cell>
        </row>
        <row r="986">
          <cell r="P986">
            <v>0</v>
          </cell>
          <cell r="Z986">
            <v>0</v>
          </cell>
          <cell r="AA986">
            <v>0</v>
          </cell>
          <cell r="AB986">
            <v>0</v>
          </cell>
        </row>
        <row r="987">
          <cell r="P987">
            <v>0</v>
          </cell>
          <cell r="Z987">
            <v>0</v>
          </cell>
          <cell r="AA987">
            <v>0</v>
          </cell>
          <cell r="AB987">
            <v>0</v>
          </cell>
        </row>
        <row r="988">
          <cell r="P988">
            <v>0</v>
          </cell>
          <cell r="Z988">
            <v>0</v>
          </cell>
          <cell r="AA988">
            <v>0</v>
          </cell>
          <cell r="AB988">
            <v>0</v>
          </cell>
        </row>
        <row r="989">
          <cell r="P989">
            <v>0</v>
          </cell>
          <cell r="Z989">
            <v>0</v>
          </cell>
          <cell r="AA989">
            <v>0</v>
          </cell>
          <cell r="AB989">
            <v>0</v>
          </cell>
        </row>
        <row r="990">
          <cell r="P990">
            <v>0</v>
          </cell>
          <cell r="Z990">
            <v>0</v>
          </cell>
          <cell r="AA990">
            <v>0</v>
          </cell>
          <cell r="AB990">
            <v>0</v>
          </cell>
        </row>
        <row r="991">
          <cell r="P991">
            <v>0</v>
          </cell>
          <cell r="Z991">
            <v>0</v>
          </cell>
          <cell r="AA991">
            <v>0</v>
          </cell>
          <cell r="AB991">
            <v>0</v>
          </cell>
        </row>
        <row r="992">
          <cell r="P992">
            <v>0</v>
          </cell>
          <cell r="Z992">
            <v>0</v>
          </cell>
          <cell r="AA992">
            <v>0</v>
          </cell>
          <cell r="AB992">
            <v>0</v>
          </cell>
        </row>
        <row r="993">
          <cell r="P993">
            <v>0</v>
          </cell>
          <cell r="Z993">
            <v>0</v>
          </cell>
          <cell r="AA993">
            <v>0</v>
          </cell>
          <cell r="AB993">
            <v>0</v>
          </cell>
        </row>
        <row r="994">
          <cell r="P994">
            <v>0</v>
          </cell>
          <cell r="Z994">
            <v>0</v>
          </cell>
          <cell r="AA994">
            <v>0</v>
          </cell>
          <cell r="AB994">
            <v>0</v>
          </cell>
        </row>
        <row r="995">
          <cell r="P995">
            <v>0</v>
          </cell>
          <cell r="Z995">
            <v>0</v>
          </cell>
          <cell r="AA995">
            <v>0</v>
          </cell>
          <cell r="AB995">
            <v>0</v>
          </cell>
        </row>
        <row r="996">
          <cell r="P996">
            <v>0</v>
          </cell>
          <cell r="Z996">
            <v>0</v>
          </cell>
          <cell r="AA996">
            <v>0</v>
          </cell>
          <cell r="AB996">
            <v>0</v>
          </cell>
        </row>
        <row r="997">
          <cell r="P997">
            <v>0</v>
          </cell>
          <cell r="Z997">
            <v>0</v>
          </cell>
          <cell r="AA997">
            <v>0</v>
          </cell>
          <cell r="AB997">
            <v>0</v>
          </cell>
        </row>
        <row r="998">
          <cell r="P998">
            <v>0</v>
          </cell>
          <cell r="Z998">
            <v>0</v>
          </cell>
          <cell r="AA998">
            <v>0</v>
          </cell>
          <cell r="AB998">
            <v>0</v>
          </cell>
        </row>
        <row r="999">
          <cell r="P999">
            <v>0</v>
          </cell>
          <cell r="Z999">
            <v>0</v>
          </cell>
          <cell r="AA999">
            <v>0</v>
          </cell>
          <cell r="AB999">
            <v>0</v>
          </cell>
        </row>
        <row r="1000">
          <cell r="B1000" t="str">
            <v>Összesen</v>
          </cell>
          <cell r="D1000" t="str">
            <v>Éltes Mátyás Iskolaközpont</v>
          </cell>
          <cell r="E1000">
            <v>7214</v>
          </cell>
          <cell r="F1000">
            <v>0</v>
          </cell>
          <cell r="G1000">
            <v>7203</v>
          </cell>
          <cell r="H1000">
            <v>0</v>
          </cell>
          <cell r="I1000">
            <v>278827</v>
          </cell>
          <cell r="J1000">
            <v>2123</v>
          </cell>
          <cell r="K1000">
            <v>0</v>
          </cell>
          <cell r="L1000">
            <v>0</v>
          </cell>
          <cell r="M1000">
            <v>0</v>
          </cell>
          <cell r="N1000">
            <v>4188</v>
          </cell>
          <cell r="O1000">
            <v>0</v>
          </cell>
          <cell r="P1000">
            <v>299555</v>
          </cell>
          <cell r="Q1000">
            <v>163806</v>
          </cell>
          <cell r="R1000">
            <v>66142</v>
          </cell>
          <cell r="S1000">
            <v>67448</v>
          </cell>
          <cell r="T1000">
            <v>0</v>
          </cell>
          <cell r="U1000">
            <v>0</v>
          </cell>
          <cell r="V1000">
            <v>0</v>
          </cell>
          <cell r="W1000">
            <v>1997</v>
          </cell>
          <cell r="X1000">
            <v>162</v>
          </cell>
          <cell r="Y1000">
            <v>0</v>
          </cell>
          <cell r="Z1000">
            <v>299555</v>
          </cell>
          <cell r="AA1000">
            <v>0</v>
          </cell>
          <cell r="AB1000">
            <v>299555</v>
          </cell>
        </row>
        <row r="1001">
          <cell r="A1001">
            <v>21</v>
          </cell>
          <cell r="B1001" t="str">
            <v>500 sz.Szakm.Int.és Szakk.</v>
          </cell>
          <cell r="C1001">
            <v>1</v>
          </cell>
          <cell r="D1001" t="str">
            <v>00előirányzat</v>
          </cell>
          <cell r="E1001">
            <v>6300</v>
          </cell>
          <cell r="G1001">
            <v>3580</v>
          </cell>
          <cell r="I1001">
            <v>235385</v>
          </cell>
          <cell r="J1001">
            <v>900</v>
          </cell>
          <cell r="M1001">
            <v>2000</v>
          </cell>
          <cell r="P1001">
            <v>248165</v>
          </cell>
          <cell r="Q1001">
            <v>145693</v>
          </cell>
          <cell r="R1001">
            <v>58425</v>
          </cell>
          <cell r="S1001">
            <v>41661</v>
          </cell>
          <cell r="W1001">
            <v>386</v>
          </cell>
          <cell r="X1001">
            <v>2000</v>
          </cell>
          <cell r="Z1001">
            <v>248165</v>
          </cell>
          <cell r="AA1001">
            <v>0</v>
          </cell>
          <cell r="AB1001">
            <v>248165</v>
          </cell>
        </row>
        <row r="1002">
          <cell r="C1002">
            <v>2</v>
          </cell>
          <cell r="D1002" t="str">
            <v>jóváhagyott pénzmaradvány</v>
          </cell>
          <cell r="N1002">
            <v>18767</v>
          </cell>
          <cell r="P1002">
            <v>18767</v>
          </cell>
          <cell r="Q1002">
            <v>1470</v>
          </cell>
          <cell r="R1002">
            <v>434</v>
          </cell>
          <cell r="Y1002">
            <v>16863</v>
          </cell>
          <cell r="Z1002">
            <v>18767</v>
          </cell>
          <cell r="AA1002">
            <v>0</v>
          </cell>
          <cell r="AB1002">
            <v>18767</v>
          </cell>
        </row>
        <row r="1003">
          <cell r="C1003">
            <v>3</v>
          </cell>
          <cell r="D1003" t="str">
            <v>pm.terhelő bef.kötelezettség</v>
          </cell>
          <cell r="N1003">
            <v>603</v>
          </cell>
          <cell r="P1003">
            <v>603</v>
          </cell>
          <cell r="S1003">
            <v>603</v>
          </cell>
          <cell r="Z1003">
            <v>603</v>
          </cell>
          <cell r="AA1003">
            <v>0</v>
          </cell>
          <cell r="AB1003">
            <v>603</v>
          </cell>
        </row>
        <row r="1004">
          <cell r="C1004">
            <v>9</v>
          </cell>
          <cell r="D1004" t="str">
            <v>ped.szakkönyv</v>
          </cell>
          <cell r="I1004">
            <v>1181</v>
          </cell>
          <cell r="P1004">
            <v>1181</v>
          </cell>
          <cell r="Q1004">
            <v>1181</v>
          </cell>
          <cell r="Z1004">
            <v>1181</v>
          </cell>
          <cell r="AA1004">
            <v>0</v>
          </cell>
          <cell r="AB1004">
            <v>1181</v>
          </cell>
        </row>
        <row r="1005">
          <cell r="C1005">
            <v>12</v>
          </cell>
          <cell r="D1005" t="str">
            <v>elvonás</v>
          </cell>
          <cell r="I1005">
            <v>-446</v>
          </cell>
          <cell r="P1005">
            <v>-446</v>
          </cell>
          <cell r="S1005">
            <v>-446</v>
          </cell>
          <cell r="Z1005">
            <v>-446</v>
          </cell>
          <cell r="AA1005">
            <v>0</v>
          </cell>
          <cell r="AB1005">
            <v>-446</v>
          </cell>
        </row>
        <row r="1006">
          <cell r="C1006">
            <v>13</v>
          </cell>
          <cell r="D1006" t="str">
            <v>bérfejlesztés</v>
          </cell>
          <cell r="I1006">
            <v>1801</v>
          </cell>
          <cell r="P1006">
            <v>1801</v>
          </cell>
          <cell r="Q1006">
            <v>1324</v>
          </cell>
          <cell r="R1006">
            <v>477</v>
          </cell>
          <cell r="Z1006">
            <v>1801</v>
          </cell>
          <cell r="AA1006">
            <v>0</v>
          </cell>
          <cell r="AB1006">
            <v>1801</v>
          </cell>
        </row>
        <row r="1007">
          <cell r="C1007">
            <v>14</v>
          </cell>
          <cell r="D1007" t="str">
            <v>4% bérfejlesztés</v>
          </cell>
          <cell r="I1007">
            <v>-498</v>
          </cell>
          <cell r="P1007">
            <v>-498</v>
          </cell>
          <cell r="Q1007">
            <v>-366</v>
          </cell>
          <cell r="R1007">
            <v>-132</v>
          </cell>
          <cell r="Z1007">
            <v>-498</v>
          </cell>
          <cell r="AA1007">
            <v>0</v>
          </cell>
          <cell r="AB1007">
            <v>-498</v>
          </cell>
        </row>
        <row r="1008">
          <cell r="P1008">
            <v>0</v>
          </cell>
          <cell r="Z1008">
            <v>0</v>
          </cell>
          <cell r="AA1008">
            <v>0</v>
          </cell>
          <cell r="AB1008">
            <v>0</v>
          </cell>
        </row>
        <row r="1009">
          <cell r="P1009">
            <v>0</v>
          </cell>
          <cell r="Z1009">
            <v>0</v>
          </cell>
          <cell r="AA1009">
            <v>0</v>
          </cell>
          <cell r="AB1009">
            <v>0</v>
          </cell>
        </row>
        <row r="1010">
          <cell r="P1010">
            <v>0</v>
          </cell>
          <cell r="Z1010">
            <v>0</v>
          </cell>
          <cell r="AA1010">
            <v>0</v>
          </cell>
          <cell r="AB1010">
            <v>0</v>
          </cell>
        </row>
        <row r="1011">
          <cell r="P1011">
            <v>0</v>
          </cell>
          <cell r="Z1011">
            <v>0</v>
          </cell>
          <cell r="AA1011">
            <v>0</v>
          </cell>
          <cell r="AB1011">
            <v>0</v>
          </cell>
        </row>
        <row r="1012">
          <cell r="P1012">
            <v>0</v>
          </cell>
          <cell r="Z1012">
            <v>0</v>
          </cell>
          <cell r="AA1012">
            <v>0</v>
          </cell>
          <cell r="AB1012">
            <v>0</v>
          </cell>
        </row>
        <row r="1013">
          <cell r="P1013">
            <v>0</v>
          </cell>
          <cell r="Z1013">
            <v>0</v>
          </cell>
          <cell r="AA1013">
            <v>0</v>
          </cell>
          <cell r="AB1013">
            <v>0</v>
          </cell>
        </row>
        <row r="1014">
          <cell r="P1014">
            <v>0</v>
          </cell>
          <cell r="Z1014">
            <v>0</v>
          </cell>
          <cell r="AA1014">
            <v>0</v>
          </cell>
          <cell r="AB1014">
            <v>0</v>
          </cell>
        </row>
        <row r="1015">
          <cell r="P1015">
            <v>0</v>
          </cell>
          <cell r="Z1015">
            <v>0</v>
          </cell>
          <cell r="AA1015">
            <v>0</v>
          </cell>
          <cell r="AB1015">
            <v>0</v>
          </cell>
        </row>
        <row r="1016">
          <cell r="P1016">
            <v>0</v>
          </cell>
          <cell r="Z1016">
            <v>0</v>
          </cell>
          <cell r="AA1016">
            <v>0</v>
          </cell>
          <cell r="AB1016">
            <v>0</v>
          </cell>
        </row>
        <row r="1017">
          <cell r="P1017">
            <v>0</v>
          </cell>
          <cell r="Z1017">
            <v>0</v>
          </cell>
          <cell r="AA1017">
            <v>0</v>
          </cell>
          <cell r="AB1017">
            <v>0</v>
          </cell>
        </row>
        <row r="1018">
          <cell r="P1018">
            <v>0</v>
          </cell>
          <cell r="Z1018">
            <v>0</v>
          </cell>
          <cell r="AA1018">
            <v>0</v>
          </cell>
          <cell r="AB1018">
            <v>0</v>
          </cell>
        </row>
        <row r="1019">
          <cell r="P1019">
            <v>0</v>
          </cell>
          <cell r="Z1019">
            <v>0</v>
          </cell>
          <cell r="AA1019">
            <v>0</v>
          </cell>
          <cell r="AB1019">
            <v>0</v>
          </cell>
        </row>
        <row r="1020">
          <cell r="P1020">
            <v>0</v>
          </cell>
          <cell r="Z1020">
            <v>0</v>
          </cell>
          <cell r="AA1020">
            <v>0</v>
          </cell>
          <cell r="AB1020">
            <v>0</v>
          </cell>
        </row>
        <row r="1021">
          <cell r="P1021">
            <v>0</v>
          </cell>
          <cell r="Z1021">
            <v>0</v>
          </cell>
          <cell r="AA1021">
            <v>0</v>
          </cell>
          <cell r="AB1021">
            <v>0</v>
          </cell>
        </row>
        <row r="1022">
          <cell r="P1022">
            <v>0</v>
          </cell>
          <cell r="Z1022">
            <v>0</v>
          </cell>
          <cell r="AA1022">
            <v>0</v>
          </cell>
          <cell r="AB1022">
            <v>0</v>
          </cell>
        </row>
        <row r="1023">
          <cell r="P1023">
            <v>0</v>
          </cell>
          <cell r="Z1023">
            <v>0</v>
          </cell>
          <cell r="AA1023">
            <v>0</v>
          </cell>
          <cell r="AB1023">
            <v>0</v>
          </cell>
        </row>
        <row r="1024">
          <cell r="P1024">
            <v>0</v>
          </cell>
          <cell r="Z1024">
            <v>0</v>
          </cell>
          <cell r="AA1024">
            <v>0</v>
          </cell>
          <cell r="AB1024">
            <v>0</v>
          </cell>
        </row>
        <row r="1025">
          <cell r="P1025">
            <v>0</v>
          </cell>
          <cell r="Z1025">
            <v>0</v>
          </cell>
          <cell r="AA1025">
            <v>0</v>
          </cell>
          <cell r="AB1025">
            <v>0</v>
          </cell>
        </row>
        <row r="1026">
          <cell r="P1026">
            <v>0</v>
          </cell>
          <cell r="Z1026">
            <v>0</v>
          </cell>
          <cell r="AA1026">
            <v>0</v>
          </cell>
          <cell r="AB1026">
            <v>0</v>
          </cell>
        </row>
        <row r="1027">
          <cell r="P1027">
            <v>0</v>
          </cell>
          <cell r="Z1027">
            <v>0</v>
          </cell>
          <cell r="AA1027">
            <v>0</v>
          </cell>
          <cell r="AB1027">
            <v>0</v>
          </cell>
        </row>
        <row r="1028">
          <cell r="B1028" t="str">
            <v>Összesen</v>
          </cell>
          <cell r="D1028" t="str">
            <v>500 sz.Szakm.Int.és Szakk.</v>
          </cell>
          <cell r="E1028">
            <v>6300</v>
          </cell>
          <cell r="F1028">
            <v>0</v>
          </cell>
          <cell r="G1028">
            <v>3580</v>
          </cell>
          <cell r="H1028">
            <v>0</v>
          </cell>
          <cell r="I1028">
            <v>237423</v>
          </cell>
          <cell r="J1028">
            <v>900</v>
          </cell>
          <cell r="K1028">
            <v>0</v>
          </cell>
          <cell r="L1028">
            <v>0</v>
          </cell>
          <cell r="M1028">
            <v>2000</v>
          </cell>
          <cell r="N1028">
            <v>19370</v>
          </cell>
          <cell r="O1028">
            <v>0</v>
          </cell>
          <cell r="P1028">
            <v>269573</v>
          </cell>
          <cell r="Q1028">
            <v>149302</v>
          </cell>
          <cell r="R1028">
            <v>59204</v>
          </cell>
          <cell r="S1028">
            <v>41818</v>
          </cell>
          <cell r="T1028">
            <v>0</v>
          </cell>
          <cell r="U1028">
            <v>0</v>
          </cell>
          <cell r="V1028">
            <v>0</v>
          </cell>
          <cell r="W1028">
            <v>386</v>
          </cell>
          <cell r="X1028">
            <v>2000</v>
          </cell>
          <cell r="Y1028">
            <v>16863</v>
          </cell>
          <cell r="Z1028">
            <v>269573</v>
          </cell>
          <cell r="AA1028">
            <v>0</v>
          </cell>
          <cell r="AB1028">
            <v>269573</v>
          </cell>
        </row>
        <row r="1029">
          <cell r="A1029">
            <v>23</v>
          </cell>
          <cell r="B1029" t="str">
            <v>508 sz.Szakm.Int.és Szakk.</v>
          </cell>
          <cell r="C1029">
            <v>1</v>
          </cell>
          <cell r="D1029" t="str">
            <v>00előirányzat</v>
          </cell>
          <cell r="E1029">
            <v>8300</v>
          </cell>
          <cell r="G1029">
            <v>16000</v>
          </cell>
          <cell r="H1029">
            <v>200</v>
          </cell>
          <cell r="I1029">
            <v>223859</v>
          </cell>
          <cell r="J1029">
            <v>500</v>
          </cell>
          <cell r="M1029">
            <v>8000</v>
          </cell>
          <cell r="P1029">
            <v>256859</v>
          </cell>
          <cell r="Q1029">
            <v>139856</v>
          </cell>
          <cell r="R1029">
            <v>56947</v>
          </cell>
          <cell r="S1029">
            <v>50646</v>
          </cell>
          <cell r="W1029">
            <v>1210</v>
          </cell>
          <cell r="X1029">
            <v>8200</v>
          </cell>
          <cell r="Z1029">
            <v>256859</v>
          </cell>
          <cell r="AA1029">
            <v>0</v>
          </cell>
          <cell r="AB1029">
            <v>256859</v>
          </cell>
        </row>
        <row r="1030">
          <cell r="C1030">
            <v>2</v>
          </cell>
          <cell r="D1030" t="str">
            <v>jóváhagyott pénzmaradvány</v>
          </cell>
          <cell r="N1030">
            <v>27092</v>
          </cell>
          <cell r="P1030">
            <v>27092</v>
          </cell>
          <cell r="Q1030">
            <v>2573</v>
          </cell>
          <cell r="R1030">
            <v>755</v>
          </cell>
          <cell r="Y1030">
            <v>23764</v>
          </cell>
          <cell r="Z1030">
            <v>27092</v>
          </cell>
          <cell r="AA1030">
            <v>0</v>
          </cell>
          <cell r="AB1030">
            <v>27092</v>
          </cell>
        </row>
        <row r="1031">
          <cell r="C1031">
            <v>4</v>
          </cell>
          <cell r="D1031" t="str">
            <v>tárgyévi eir.mód.korrekció</v>
          </cell>
          <cell r="I1031">
            <v>80</v>
          </cell>
          <cell r="P1031">
            <v>80</v>
          </cell>
          <cell r="Y1031">
            <v>80</v>
          </cell>
          <cell r="Z1031">
            <v>80</v>
          </cell>
          <cell r="AA1031">
            <v>0</v>
          </cell>
          <cell r="AB1031">
            <v>80</v>
          </cell>
        </row>
        <row r="1032">
          <cell r="C1032">
            <v>9</v>
          </cell>
          <cell r="D1032" t="str">
            <v>ped.szakkönyv</v>
          </cell>
          <cell r="I1032">
            <v>1204</v>
          </cell>
          <cell r="P1032">
            <v>1204</v>
          </cell>
          <cell r="Q1032">
            <v>1204</v>
          </cell>
          <cell r="Z1032">
            <v>1204</v>
          </cell>
          <cell r="AA1032">
            <v>0</v>
          </cell>
          <cell r="AB1032">
            <v>1204</v>
          </cell>
        </row>
        <row r="1033">
          <cell r="C1033">
            <v>12</v>
          </cell>
          <cell r="D1033" t="str">
            <v>elvonás</v>
          </cell>
          <cell r="I1033">
            <v>-2344</v>
          </cell>
          <cell r="P1033">
            <v>-2344</v>
          </cell>
          <cell r="S1033">
            <v>-2344</v>
          </cell>
          <cell r="Z1033">
            <v>-2344</v>
          </cell>
          <cell r="AA1033">
            <v>0</v>
          </cell>
          <cell r="AB1033">
            <v>-2344</v>
          </cell>
        </row>
        <row r="1034">
          <cell r="C1034">
            <v>13</v>
          </cell>
          <cell r="D1034" t="str">
            <v>bérfejlesztés</v>
          </cell>
          <cell r="I1034">
            <v>993</v>
          </cell>
          <cell r="P1034">
            <v>993</v>
          </cell>
          <cell r="Q1034">
            <v>730</v>
          </cell>
          <cell r="R1034">
            <v>263</v>
          </cell>
          <cell r="Z1034">
            <v>993</v>
          </cell>
          <cell r="AA1034">
            <v>0</v>
          </cell>
          <cell r="AB1034">
            <v>993</v>
          </cell>
        </row>
        <row r="1035">
          <cell r="C1035">
            <v>14</v>
          </cell>
          <cell r="D1035" t="str">
            <v>4% bérfejlesztés</v>
          </cell>
          <cell r="I1035">
            <v>-275</v>
          </cell>
          <cell r="P1035">
            <v>-275</v>
          </cell>
          <cell r="Q1035">
            <v>-202</v>
          </cell>
          <cell r="R1035">
            <v>-73</v>
          </cell>
          <cell r="Z1035">
            <v>-275</v>
          </cell>
          <cell r="AA1035">
            <v>0</v>
          </cell>
          <cell r="AB1035">
            <v>-275</v>
          </cell>
        </row>
        <row r="1036">
          <cell r="P1036">
            <v>0</v>
          </cell>
          <cell r="Z1036">
            <v>0</v>
          </cell>
          <cell r="AA1036">
            <v>0</v>
          </cell>
          <cell r="AB1036">
            <v>0</v>
          </cell>
        </row>
        <row r="1037">
          <cell r="P1037">
            <v>0</v>
          </cell>
          <cell r="Z1037">
            <v>0</v>
          </cell>
          <cell r="AA1037">
            <v>0</v>
          </cell>
          <cell r="AB1037">
            <v>0</v>
          </cell>
        </row>
        <row r="1038">
          <cell r="P1038">
            <v>0</v>
          </cell>
          <cell r="Z1038">
            <v>0</v>
          </cell>
          <cell r="AA1038">
            <v>0</v>
          </cell>
          <cell r="AB1038">
            <v>0</v>
          </cell>
        </row>
        <row r="1039">
          <cell r="P1039">
            <v>0</v>
          </cell>
          <cell r="Z1039">
            <v>0</v>
          </cell>
          <cell r="AA1039">
            <v>0</v>
          </cell>
          <cell r="AB1039">
            <v>0</v>
          </cell>
        </row>
        <row r="1040">
          <cell r="P1040">
            <v>0</v>
          </cell>
          <cell r="Z1040">
            <v>0</v>
          </cell>
          <cell r="AA1040">
            <v>0</v>
          </cell>
          <cell r="AB1040">
            <v>0</v>
          </cell>
        </row>
        <row r="1041">
          <cell r="P1041">
            <v>0</v>
          </cell>
          <cell r="Z1041">
            <v>0</v>
          </cell>
          <cell r="AA1041">
            <v>0</v>
          </cell>
          <cell r="AB1041">
            <v>0</v>
          </cell>
        </row>
        <row r="1042">
          <cell r="P1042">
            <v>0</v>
          </cell>
          <cell r="Z1042">
            <v>0</v>
          </cell>
          <cell r="AA1042">
            <v>0</v>
          </cell>
          <cell r="AB1042">
            <v>0</v>
          </cell>
        </row>
        <row r="1043">
          <cell r="P1043">
            <v>0</v>
          </cell>
          <cell r="Z1043">
            <v>0</v>
          </cell>
          <cell r="AA1043">
            <v>0</v>
          </cell>
          <cell r="AB1043">
            <v>0</v>
          </cell>
        </row>
        <row r="1044">
          <cell r="P1044">
            <v>0</v>
          </cell>
          <cell r="Z1044">
            <v>0</v>
          </cell>
          <cell r="AA1044">
            <v>0</v>
          </cell>
          <cell r="AB1044">
            <v>0</v>
          </cell>
        </row>
        <row r="1045">
          <cell r="P1045">
            <v>0</v>
          </cell>
          <cell r="Z1045">
            <v>0</v>
          </cell>
          <cell r="AA1045">
            <v>0</v>
          </cell>
          <cell r="AB1045">
            <v>0</v>
          </cell>
        </row>
        <row r="1046">
          <cell r="P1046">
            <v>0</v>
          </cell>
          <cell r="Z1046">
            <v>0</v>
          </cell>
          <cell r="AA1046">
            <v>0</v>
          </cell>
          <cell r="AB1046">
            <v>0</v>
          </cell>
        </row>
        <row r="1047">
          <cell r="P1047">
            <v>0</v>
          </cell>
          <cell r="Z1047">
            <v>0</v>
          </cell>
          <cell r="AA1047">
            <v>0</v>
          </cell>
          <cell r="AB1047">
            <v>0</v>
          </cell>
        </row>
        <row r="1048">
          <cell r="P1048">
            <v>0</v>
          </cell>
          <cell r="Z1048">
            <v>0</v>
          </cell>
          <cell r="AA1048">
            <v>0</v>
          </cell>
          <cell r="AB1048">
            <v>0</v>
          </cell>
        </row>
        <row r="1049">
          <cell r="P1049">
            <v>0</v>
          </cell>
          <cell r="Z1049">
            <v>0</v>
          </cell>
          <cell r="AA1049">
            <v>0</v>
          </cell>
          <cell r="AB1049">
            <v>0</v>
          </cell>
        </row>
        <row r="1050">
          <cell r="P1050">
            <v>0</v>
          </cell>
          <cell r="Z1050">
            <v>0</v>
          </cell>
          <cell r="AA1050">
            <v>0</v>
          </cell>
          <cell r="AB1050">
            <v>0</v>
          </cell>
        </row>
        <row r="1051">
          <cell r="P1051">
            <v>0</v>
          </cell>
          <cell r="Z1051">
            <v>0</v>
          </cell>
          <cell r="AA1051">
            <v>0</v>
          </cell>
          <cell r="AB1051">
            <v>0</v>
          </cell>
        </row>
        <row r="1052">
          <cell r="B1052" t="str">
            <v>Összesen</v>
          </cell>
          <cell r="D1052" t="str">
            <v>508 sz.Szakm.Int.és Szakk.</v>
          </cell>
          <cell r="E1052">
            <v>8300</v>
          </cell>
          <cell r="F1052">
            <v>0</v>
          </cell>
          <cell r="G1052">
            <v>16000</v>
          </cell>
          <cell r="H1052">
            <v>200</v>
          </cell>
          <cell r="I1052">
            <v>223517</v>
          </cell>
          <cell r="J1052">
            <v>500</v>
          </cell>
          <cell r="K1052">
            <v>0</v>
          </cell>
          <cell r="L1052">
            <v>0</v>
          </cell>
          <cell r="M1052">
            <v>8000</v>
          </cell>
          <cell r="N1052">
            <v>27092</v>
          </cell>
          <cell r="O1052">
            <v>0</v>
          </cell>
          <cell r="P1052">
            <v>283609</v>
          </cell>
          <cell r="Q1052">
            <v>144161</v>
          </cell>
          <cell r="R1052">
            <v>57892</v>
          </cell>
          <cell r="S1052">
            <v>48302</v>
          </cell>
          <cell r="T1052">
            <v>0</v>
          </cell>
          <cell r="U1052">
            <v>0</v>
          </cell>
          <cell r="V1052">
            <v>0</v>
          </cell>
          <cell r="W1052">
            <v>1210</v>
          </cell>
          <cell r="X1052">
            <v>8200</v>
          </cell>
          <cell r="Y1052">
            <v>23844</v>
          </cell>
          <cell r="Z1052">
            <v>283609</v>
          </cell>
          <cell r="AA1052">
            <v>0</v>
          </cell>
          <cell r="AB1052">
            <v>283609</v>
          </cell>
        </row>
        <row r="1053">
          <cell r="A1053">
            <v>24</v>
          </cell>
          <cell r="B1053" t="str">
            <v>Pécsi Ker.Id.F.és Vend.Szk.</v>
          </cell>
          <cell r="C1053">
            <v>1</v>
          </cell>
          <cell r="D1053" t="str">
            <v>00előirányzat</v>
          </cell>
          <cell r="E1053">
            <v>540</v>
          </cell>
          <cell r="G1053">
            <v>16000</v>
          </cell>
          <cell r="I1053">
            <v>198079</v>
          </cell>
          <cell r="P1053">
            <v>214619</v>
          </cell>
          <cell r="Q1053">
            <v>138330</v>
          </cell>
          <cell r="R1053">
            <v>54109</v>
          </cell>
          <cell r="S1053">
            <v>21980</v>
          </cell>
          <cell r="W1053">
            <v>200</v>
          </cell>
          <cell r="Z1053">
            <v>214619</v>
          </cell>
          <cell r="AA1053">
            <v>0</v>
          </cell>
          <cell r="AB1053">
            <v>214619</v>
          </cell>
        </row>
        <row r="1054">
          <cell r="C1054">
            <v>2</v>
          </cell>
          <cell r="D1054" t="str">
            <v>jóváhagyott pénzmaradvány</v>
          </cell>
          <cell r="N1054">
            <v>21383</v>
          </cell>
          <cell r="P1054">
            <v>21383</v>
          </cell>
          <cell r="Q1054">
            <v>706</v>
          </cell>
          <cell r="R1054">
            <v>245</v>
          </cell>
          <cell r="Y1054">
            <v>20432</v>
          </cell>
          <cell r="Z1054">
            <v>21383</v>
          </cell>
          <cell r="AA1054">
            <v>0</v>
          </cell>
          <cell r="AB1054">
            <v>21383</v>
          </cell>
        </row>
        <row r="1055">
          <cell r="C1055">
            <v>3</v>
          </cell>
          <cell r="D1055" t="str">
            <v>pm.terhelő bef.kötelezettség</v>
          </cell>
          <cell r="N1055">
            <v>315</v>
          </cell>
          <cell r="P1055">
            <v>315</v>
          </cell>
          <cell r="S1055">
            <v>315</v>
          </cell>
          <cell r="Z1055">
            <v>315</v>
          </cell>
          <cell r="AA1055">
            <v>0</v>
          </cell>
          <cell r="AB1055">
            <v>315</v>
          </cell>
        </row>
        <row r="1056">
          <cell r="C1056">
            <v>9</v>
          </cell>
          <cell r="D1056" t="str">
            <v>ped.szakkönyv</v>
          </cell>
          <cell r="I1056">
            <v>1125</v>
          </cell>
          <cell r="P1056">
            <v>1125</v>
          </cell>
          <cell r="Q1056">
            <v>1125</v>
          </cell>
          <cell r="Z1056">
            <v>1125</v>
          </cell>
          <cell r="AA1056">
            <v>0</v>
          </cell>
          <cell r="AB1056">
            <v>1125</v>
          </cell>
        </row>
        <row r="1057">
          <cell r="D1057" t="str">
            <v>hiánypótlás</v>
          </cell>
          <cell r="I1057">
            <v>10000</v>
          </cell>
          <cell r="P1057">
            <v>10000</v>
          </cell>
          <cell r="S1057">
            <v>10000</v>
          </cell>
          <cell r="Z1057">
            <v>10000</v>
          </cell>
          <cell r="AA1057">
            <v>0</v>
          </cell>
          <cell r="AB1057">
            <v>10000</v>
          </cell>
        </row>
        <row r="1058">
          <cell r="C1058">
            <v>13</v>
          </cell>
          <cell r="D1058" t="str">
            <v>bérfejlesztés</v>
          </cell>
          <cell r="I1058">
            <v>1300</v>
          </cell>
          <cell r="P1058">
            <v>1300</v>
          </cell>
          <cell r="Q1058">
            <v>956</v>
          </cell>
          <cell r="R1058">
            <v>344</v>
          </cell>
          <cell r="Z1058">
            <v>1300</v>
          </cell>
          <cell r="AA1058">
            <v>0</v>
          </cell>
          <cell r="AB1058">
            <v>1300</v>
          </cell>
        </row>
        <row r="1059">
          <cell r="P1059">
            <v>0</v>
          </cell>
          <cell r="Z1059">
            <v>0</v>
          </cell>
          <cell r="AA1059">
            <v>0</v>
          </cell>
          <cell r="AB1059">
            <v>0</v>
          </cell>
        </row>
        <row r="1060">
          <cell r="P1060">
            <v>0</v>
          </cell>
          <cell r="Z1060">
            <v>0</v>
          </cell>
          <cell r="AA1060">
            <v>0</v>
          </cell>
          <cell r="AB1060">
            <v>0</v>
          </cell>
        </row>
        <row r="1061">
          <cell r="P1061">
            <v>0</v>
          </cell>
          <cell r="Z1061">
            <v>0</v>
          </cell>
          <cell r="AA1061">
            <v>0</v>
          </cell>
          <cell r="AB1061">
            <v>0</v>
          </cell>
        </row>
        <row r="1062">
          <cell r="P1062">
            <v>0</v>
          </cell>
          <cell r="Z1062">
            <v>0</v>
          </cell>
          <cell r="AA1062">
            <v>0</v>
          </cell>
          <cell r="AB1062">
            <v>0</v>
          </cell>
        </row>
        <row r="1063">
          <cell r="P1063">
            <v>0</v>
          </cell>
          <cell r="Z1063">
            <v>0</v>
          </cell>
          <cell r="AA1063">
            <v>0</v>
          </cell>
          <cell r="AB1063">
            <v>0</v>
          </cell>
        </row>
        <row r="1064">
          <cell r="P1064">
            <v>0</v>
          </cell>
          <cell r="Z1064">
            <v>0</v>
          </cell>
          <cell r="AA1064">
            <v>0</v>
          </cell>
          <cell r="AB1064">
            <v>0</v>
          </cell>
        </row>
        <row r="1065">
          <cell r="P1065">
            <v>0</v>
          </cell>
          <cell r="Z1065">
            <v>0</v>
          </cell>
          <cell r="AA1065">
            <v>0</v>
          </cell>
          <cell r="AB1065">
            <v>0</v>
          </cell>
        </row>
        <row r="1066">
          <cell r="P1066">
            <v>0</v>
          </cell>
          <cell r="Z1066">
            <v>0</v>
          </cell>
          <cell r="AA1066">
            <v>0</v>
          </cell>
          <cell r="AB1066">
            <v>0</v>
          </cell>
        </row>
        <row r="1067">
          <cell r="P1067">
            <v>0</v>
          </cell>
          <cell r="Z1067">
            <v>0</v>
          </cell>
          <cell r="AA1067">
            <v>0</v>
          </cell>
          <cell r="AB1067">
            <v>0</v>
          </cell>
        </row>
        <row r="1068">
          <cell r="P1068">
            <v>0</v>
          </cell>
          <cell r="Z1068">
            <v>0</v>
          </cell>
          <cell r="AA1068">
            <v>0</v>
          </cell>
          <cell r="AB1068">
            <v>0</v>
          </cell>
        </row>
        <row r="1069">
          <cell r="P1069">
            <v>0</v>
          </cell>
          <cell r="Z1069">
            <v>0</v>
          </cell>
          <cell r="AA1069">
            <v>0</v>
          </cell>
          <cell r="AB1069">
            <v>0</v>
          </cell>
        </row>
        <row r="1070">
          <cell r="P1070">
            <v>0</v>
          </cell>
          <cell r="Z1070">
            <v>0</v>
          </cell>
          <cell r="AA1070">
            <v>0</v>
          </cell>
          <cell r="AB1070">
            <v>0</v>
          </cell>
        </row>
        <row r="1071">
          <cell r="P1071">
            <v>0</v>
          </cell>
          <cell r="Z1071">
            <v>0</v>
          </cell>
          <cell r="AA1071">
            <v>0</v>
          </cell>
          <cell r="AB1071">
            <v>0</v>
          </cell>
        </row>
        <row r="1072">
          <cell r="P1072">
            <v>0</v>
          </cell>
          <cell r="Z1072">
            <v>0</v>
          </cell>
          <cell r="AA1072">
            <v>0</v>
          </cell>
          <cell r="AB1072">
            <v>0</v>
          </cell>
        </row>
        <row r="1073">
          <cell r="P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4">
          <cell r="P1074">
            <v>0</v>
          </cell>
          <cell r="Z1074">
            <v>0</v>
          </cell>
          <cell r="AA1074">
            <v>0</v>
          </cell>
          <cell r="AB1074">
            <v>0</v>
          </cell>
        </row>
        <row r="1075">
          <cell r="P1075">
            <v>0</v>
          </cell>
          <cell r="Z1075">
            <v>0</v>
          </cell>
          <cell r="AA1075">
            <v>0</v>
          </cell>
          <cell r="AB1075">
            <v>0</v>
          </cell>
        </row>
        <row r="1076">
          <cell r="C1076">
            <v>14</v>
          </cell>
          <cell r="D1076" t="str">
            <v>4% bérfejlesztés</v>
          </cell>
          <cell r="I1076">
            <v>-359</v>
          </cell>
          <cell r="P1076">
            <v>-359</v>
          </cell>
          <cell r="Q1076">
            <v>-264</v>
          </cell>
          <cell r="R1076">
            <v>-95</v>
          </cell>
          <cell r="Z1076">
            <v>-359</v>
          </cell>
          <cell r="AA1076">
            <v>0</v>
          </cell>
          <cell r="AB1076">
            <v>-359</v>
          </cell>
        </row>
        <row r="1077">
          <cell r="B1077" t="str">
            <v>Összesen</v>
          </cell>
          <cell r="D1077" t="str">
            <v>Pécsi Ker.Id.F.és Vend.Szk.</v>
          </cell>
          <cell r="E1077">
            <v>540</v>
          </cell>
          <cell r="F1077">
            <v>0</v>
          </cell>
          <cell r="G1077">
            <v>16000</v>
          </cell>
          <cell r="H1077">
            <v>0</v>
          </cell>
          <cell r="I1077">
            <v>210145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21698</v>
          </cell>
          <cell r="O1077">
            <v>0</v>
          </cell>
          <cell r="P1077">
            <v>248383</v>
          </cell>
          <cell r="Q1077">
            <v>140853</v>
          </cell>
          <cell r="R1077">
            <v>54603</v>
          </cell>
          <cell r="S1077">
            <v>32295</v>
          </cell>
          <cell r="T1077">
            <v>0</v>
          </cell>
          <cell r="U1077">
            <v>0</v>
          </cell>
          <cell r="V1077">
            <v>0</v>
          </cell>
          <cell r="W1077">
            <v>200</v>
          </cell>
          <cell r="X1077">
            <v>0</v>
          </cell>
          <cell r="Y1077">
            <v>20432</v>
          </cell>
          <cell r="Z1077">
            <v>248383</v>
          </cell>
          <cell r="AA1077">
            <v>0</v>
          </cell>
          <cell r="AB1077">
            <v>248383</v>
          </cell>
        </row>
        <row r="1078">
          <cell r="A1078">
            <v>25</v>
          </cell>
          <cell r="B1078" t="str">
            <v>Leöwey K.Gimnázium</v>
          </cell>
          <cell r="C1078">
            <v>1</v>
          </cell>
          <cell r="D1078" t="str">
            <v>00előirányzat</v>
          </cell>
          <cell r="G1078">
            <v>4030</v>
          </cell>
          <cell r="I1078">
            <v>144820</v>
          </cell>
          <cell r="P1078">
            <v>148850</v>
          </cell>
          <cell r="Q1078">
            <v>91283</v>
          </cell>
          <cell r="R1078">
            <v>36205</v>
          </cell>
          <cell r="S1078">
            <v>20915</v>
          </cell>
          <cell r="Y1078">
            <v>447</v>
          </cell>
          <cell r="Z1078">
            <v>148850</v>
          </cell>
          <cell r="AA1078">
            <v>0</v>
          </cell>
          <cell r="AB1078">
            <v>148850</v>
          </cell>
        </row>
        <row r="1079">
          <cell r="C1079">
            <v>2</v>
          </cell>
          <cell r="D1079" t="str">
            <v>jóváhagyott pénzmaradvány</v>
          </cell>
          <cell r="N1079">
            <v>6125</v>
          </cell>
          <cell r="P1079">
            <v>6125</v>
          </cell>
          <cell r="Q1079">
            <v>1890</v>
          </cell>
          <cell r="R1079">
            <v>556</v>
          </cell>
          <cell r="Y1079">
            <v>3679</v>
          </cell>
          <cell r="Z1079">
            <v>6125</v>
          </cell>
          <cell r="AA1079">
            <v>0</v>
          </cell>
          <cell r="AB1079">
            <v>6125</v>
          </cell>
        </row>
        <row r="1080">
          <cell r="C1080">
            <v>4</v>
          </cell>
          <cell r="D1080" t="str">
            <v>tárgyévi eir.mód.korrekció</v>
          </cell>
          <cell r="I1080">
            <v>465</v>
          </cell>
          <cell r="P1080">
            <v>465</v>
          </cell>
          <cell r="Y1080">
            <v>465</v>
          </cell>
          <cell r="Z1080">
            <v>465</v>
          </cell>
          <cell r="AA1080">
            <v>0</v>
          </cell>
          <cell r="AB1080">
            <v>465</v>
          </cell>
        </row>
        <row r="1081">
          <cell r="B1081" t="str">
            <v>33/2000.(03.17)</v>
          </cell>
          <cell r="D1081" t="str">
            <v>táncegyüttes,Örökség turizmus</v>
          </cell>
          <cell r="I1081">
            <v>300</v>
          </cell>
          <cell r="P1081">
            <v>300</v>
          </cell>
          <cell r="S1081">
            <v>300</v>
          </cell>
          <cell r="Z1081">
            <v>300</v>
          </cell>
          <cell r="AA1081">
            <v>0</v>
          </cell>
          <cell r="AB1081">
            <v>300</v>
          </cell>
        </row>
        <row r="1082">
          <cell r="D1082" t="str">
            <v>Német kisebbség</v>
          </cell>
          <cell r="I1082">
            <v>60</v>
          </cell>
          <cell r="P1082">
            <v>60</v>
          </cell>
          <cell r="S1082">
            <v>60</v>
          </cell>
          <cell r="Z1082">
            <v>60</v>
          </cell>
          <cell r="AA1082">
            <v>0</v>
          </cell>
          <cell r="AB1082">
            <v>60</v>
          </cell>
        </row>
        <row r="1083">
          <cell r="C1083">
            <v>9</v>
          </cell>
          <cell r="D1083" t="str">
            <v>ped.szakkönyv</v>
          </cell>
          <cell r="I1083">
            <v>900</v>
          </cell>
          <cell r="P1083">
            <v>900</v>
          </cell>
          <cell r="Q1083">
            <v>900</v>
          </cell>
          <cell r="Z1083">
            <v>900</v>
          </cell>
          <cell r="AA1083">
            <v>0</v>
          </cell>
          <cell r="AB1083">
            <v>900</v>
          </cell>
        </row>
        <row r="1084">
          <cell r="D1084" t="str">
            <v>pót1 viharkárok</v>
          </cell>
          <cell r="I1084">
            <v>2</v>
          </cell>
          <cell r="P1084">
            <v>2</v>
          </cell>
          <cell r="X1084">
            <v>2</v>
          </cell>
          <cell r="Z1084">
            <v>2</v>
          </cell>
          <cell r="AA1084">
            <v>0</v>
          </cell>
          <cell r="AB1084">
            <v>2</v>
          </cell>
        </row>
        <row r="1085">
          <cell r="C1085">
            <v>12</v>
          </cell>
          <cell r="D1085" t="str">
            <v>elvonás</v>
          </cell>
          <cell r="I1085">
            <v>-434</v>
          </cell>
          <cell r="P1085">
            <v>-434</v>
          </cell>
          <cell r="S1085">
            <v>-434</v>
          </cell>
          <cell r="Z1085">
            <v>-434</v>
          </cell>
          <cell r="AA1085">
            <v>0</v>
          </cell>
          <cell r="AB1085">
            <v>-434</v>
          </cell>
        </row>
        <row r="1086">
          <cell r="C1086">
            <v>13</v>
          </cell>
          <cell r="D1086" t="str">
            <v>bérfejlesztés</v>
          </cell>
          <cell r="I1086">
            <v>1352</v>
          </cell>
          <cell r="P1086">
            <v>1352</v>
          </cell>
          <cell r="Q1086">
            <v>994</v>
          </cell>
          <cell r="R1086">
            <v>358</v>
          </cell>
          <cell r="Z1086">
            <v>1352</v>
          </cell>
          <cell r="AA1086">
            <v>0</v>
          </cell>
          <cell r="AB1086">
            <v>1352</v>
          </cell>
        </row>
        <row r="1087">
          <cell r="C1087">
            <v>14</v>
          </cell>
          <cell r="D1087" t="str">
            <v>4% bérfejlesztés</v>
          </cell>
          <cell r="I1087">
            <v>-374</v>
          </cell>
          <cell r="P1087">
            <v>-374</v>
          </cell>
          <cell r="Q1087">
            <v>-275</v>
          </cell>
          <cell r="R1087">
            <v>-99</v>
          </cell>
          <cell r="Z1087">
            <v>-374</v>
          </cell>
          <cell r="AA1087">
            <v>0</v>
          </cell>
          <cell r="AB1087">
            <v>-374</v>
          </cell>
        </row>
        <row r="1088">
          <cell r="P1088">
            <v>0</v>
          </cell>
          <cell r="Z1088">
            <v>0</v>
          </cell>
          <cell r="AA1088">
            <v>0</v>
          </cell>
          <cell r="AB1088">
            <v>0</v>
          </cell>
        </row>
        <row r="1089">
          <cell r="P1089">
            <v>0</v>
          </cell>
          <cell r="Z1089">
            <v>0</v>
          </cell>
          <cell r="AA1089">
            <v>0</v>
          </cell>
          <cell r="AB1089">
            <v>0</v>
          </cell>
        </row>
        <row r="1090">
          <cell r="P1090">
            <v>0</v>
          </cell>
          <cell r="Z1090">
            <v>0</v>
          </cell>
          <cell r="AA1090">
            <v>0</v>
          </cell>
          <cell r="AB1090">
            <v>0</v>
          </cell>
        </row>
        <row r="1091">
          <cell r="P1091">
            <v>0</v>
          </cell>
          <cell r="Z1091">
            <v>0</v>
          </cell>
          <cell r="AA1091">
            <v>0</v>
          </cell>
          <cell r="AB1091">
            <v>0</v>
          </cell>
        </row>
        <row r="1092">
          <cell r="P1092">
            <v>0</v>
          </cell>
          <cell r="Z1092">
            <v>0</v>
          </cell>
          <cell r="AA1092">
            <v>0</v>
          </cell>
          <cell r="AB1092">
            <v>0</v>
          </cell>
        </row>
        <row r="1093">
          <cell r="P1093">
            <v>0</v>
          </cell>
          <cell r="Z1093">
            <v>0</v>
          </cell>
          <cell r="AA1093">
            <v>0</v>
          </cell>
          <cell r="AB1093">
            <v>0</v>
          </cell>
        </row>
        <row r="1094">
          <cell r="P1094">
            <v>0</v>
          </cell>
          <cell r="Z1094">
            <v>0</v>
          </cell>
          <cell r="AA1094">
            <v>0</v>
          </cell>
          <cell r="AB1094">
            <v>0</v>
          </cell>
        </row>
        <row r="1095">
          <cell r="P1095">
            <v>0</v>
          </cell>
          <cell r="Z1095">
            <v>0</v>
          </cell>
          <cell r="AA1095">
            <v>0</v>
          </cell>
          <cell r="AB1095">
            <v>0</v>
          </cell>
        </row>
        <row r="1096">
          <cell r="P1096">
            <v>0</v>
          </cell>
          <cell r="Z1096">
            <v>0</v>
          </cell>
          <cell r="AA1096">
            <v>0</v>
          </cell>
          <cell r="AB1096">
            <v>0</v>
          </cell>
        </row>
        <row r="1097">
          <cell r="P1097">
            <v>0</v>
          </cell>
          <cell r="Z1097">
            <v>0</v>
          </cell>
          <cell r="AA1097">
            <v>0</v>
          </cell>
          <cell r="AB1097">
            <v>0</v>
          </cell>
        </row>
        <row r="1098">
          <cell r="P1098">
            <v>0</v>
          </cell>
          <cell r="Z1098">
            <v>0</v>
          </cell>
          <cell r="AA1098">
            <v>0</v>
          </cell>
          <cell r="AB1098">
            <v>0</v>
          </cell>
        </row>
        <row r="1099">
          <cell r="P1099">
            <v>0</v>
          </cell>
          <cell r="Z1099">
            <v>0</v>
          </cell>
          <cell r="AA1099">
            <v>0</v>
          </cell>
          <cell r="AB1099">
            <v>0</v>
          </cell>
        </row>
        <row r="1100">
          <cell r="P1100">
            <v>0</v>
          </cell>
          <cell r="Z1100">
            <v>0</v>
          </cell>
          <cell r="AA1100">
            <v>0</v>
          </cell>
          <cell r="AB1100">
            <v>0</v>
          </cell>
        </row>
        <row r="1101">
          <cell r="P1101">
            <v>0</v>
          </cell>
          <cell r="Z1101">
            <v>0</v>
          </cell>
          <cell r="AA1101">
            <v>0</v>
          </cell>
          <cell r="AB1101">
            <v>0</v>
          </cell>
        </row>
        <row r="1102">
          <cell r="P1102">
            <v>0</v>
          </cell>
          <cell r="Z1102">
            <v>0</v>
          </cell>
          <cell r="AA1102">
            <v>0</v>
          </cell>
          <cell r="AB1102">
            <v>0</v>
          </cell>
        </row>
        <row r="1103">
          <cell r="P1103">
            <v>0</v>
          </cell>
          <cell r="Z1103">
            <v>0</v>
          </cell>
          <cell r="AA1103">
            <v>0</v>
          </cell>
          <cell r="AB1103">
            <v>0</v>
          </cell>
        </row>
        <row r="1104">
          <cell r="P1104">
            <v>0</v>
          </cell>
          <cell r="Y1104">
            <v>0</v>
          </cell>
          <cell r="Z1104">
            <v>0</v>
          </cell>
          <cell r="AA1104">
            <v>0</v>
          </cell>
          <cell r="AB1104">
            <v>0</v>
          </cell>
        </row>
        <row r="1105">
          <cell r="B1105" t="str">
            <v>Összesen</v>
          </cell>
          <cell r="D1105" t="str">
            <v>Leöwey K.Gimnázium</v>
          </cell>
          <cell r="E1105">
            <v>0</v>
          </cell>
          <cell r="F1105">
            <v>0</v>
          </cell>
          <cell r="G1105">
            <v>4030</v>
          </cell>
          <cell r="H1105">
            <v>0</v>
          </cell>
          <cell r="I1105">
            <v>147091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6125</v>
          </cell>
          <cell r="O1105">
            <v>0</v>
          </cell>
          <cell r="P1105">
            <v>157246</v>
          </cell>
          <cell r="Q1105">
            <v>94792</v>
          </cell>
          <cell r="R1105">
            <v>37020</v>
          </cell>
          <cell r="S1105">
            <v>20841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2</v>
          </cell>
          <cell r="Y1105">
            <v>4591</v>
          </cell>
          <cell r="Z1105">
            <v>157246</v>
          </cell>
          <cell r="AA1105">
            <v>0</v>
          </cell>
          <cell r="AB1105">
            <v>157246</v>
          </cell>
        </row>
        <row r="1106">
          <cell r="A1106">
            <v>26</v>
          </cell>
          <cell r="B1106" t="str">
            <v>Kodály Zoltán Gimnázium</v>
          </cell>
          <cell r="C1106">
            <v>1</v>
          </cell>
          <cell r="D1106" t="str">
            <v>00előirányzat</v>
          </cell>
          <cell r="E1106">
            <v>5550</v>
          </cell>
          <cell r="G1106">
            <v>4909</v>
          </cell>
          <cell r="I1106">
            <v>121899</v>
          </cell>
          <cell r="P1106">
            <v>132358</v>
          </cell>
          <cell r="Q1106">
            <v>71784</v>
          </cell>
          <cell r="R1106">
            <v>29703</v>
          </cell>
          <cell r="S1106">
            <v>30684</v>
          </cell>
          <cell r="W1106">
            <v>187</v>
          </cell>
          <cell r="Z1106">
            <v>132358</v>
          </cell>
          <cell r="AA1106">
            <v>0</v>
          </cell>
          <cell r="AB1106">
            <v>132358</v>
          </cell>
        </row>
        <row r="1107">
          <cell r="C1107">
            <v>2</v>
          </cell>
          <cell r="D1107" t="str">
            <v>jóváhagyott pénzmaradvány</v>
          </cell>
          <cell r="N1107">
            <v>16182</v>
          </cell>
          <cell r="P1107">
            <v>16182</v>
          </cell>
          <cell r="Q1107">
            <v>724</v>
          </cell>
          <cell r="R1107">
            <v>18</v>
          </cell>
          <cell r="Y1107">
            <v>15440</v>
          </cell>
          <cell r="Z1107">
            <v>16182</v>
          </cell>
          <cell r="AA1107">
            <v>0</v>
          </cell>
          <cell r="AB1107">
            <v>16182</v>
          </cell>
        </row>
        <row r="1108">
          <cell r="C1108">
            <v>3</v>
          </cell>
          <cell r="D1108" t="str">
            <v>pm.terhelő bef.kötelezettség</v>
          </cell>
          <cell r="N1108">
            <v>4482</v>
          </cell>
          <cell r="P1108">
            <v>4482</v>
          </cell>
          <cell r="S1108">
            <v>4482</v>
          </cell>
          <cell r="Z1108">
            <v>4482</v>
          </cell>
          <cell r="AA1108">
            <v>0</v>
          </cell>
          <cell r="AB1108">
            <v>4482</v>
          </cell>
        </row>
        <row r="1109">
          <cell r="C1109">
            <v>9</v>
          </cell>
          <cell r="D1109" t="str">
            <v>ped.szakkönyv</v>
          </cell>
          <cell r="I1109">
            <v>607</v>
          </cell>
          <cell r="P1109">
            <v>607</v>
          </cell>
          <cell r="Q1109">
            <v>607</v>
          </cell>
          <cell r="Z1109">
            <v>607</v>
          </cell>
          <cell r="AA1109">
            <v>0</v>
          </cell>
          <cell r="AB1109">
            <v>607</v>
          </cell>
        </row>
        <row r="1110">
          <cell r="C1110">
            <v>12</v>
          </cell>
          <cell r="D1110" t="str">
            <v>elvonás</v>
          </cell>
          <cell r="I1110">
            <v>-631</v>
          </cell>
          <cell r="P1110">
            <v>-631</v>
          </cell>
          <cell r="S1110">
            <v>-631</v>
          </cell>
          <cell r="Z1110">
            <v>-631</v>
          </cell>
          <cell r="AA1110">
            <v>0</v>
          </cell>
          <cell r="AB1110">
            <v>-631</v>
          </cell>
        </row>
        <row r="1111">
          <cell r="C1111">
            <v>13</v>
          </cell>
          <cell r="D1111" t="str">
            <v>bérfejlesztés</v>
          </cell>
          <cell r="I1111">
            <v>725</v>
          </cell>
          <cell r="P1111">
            <v>725</v>
          </cell>
          <cell r="Q1111">
            <v>533</v>
          </cell>
          <cell r="R1111">
            <v>192</v>
          </cell>
          <cell r="Z1111">
            <v>725</v>
          </cell>
          <cell r="AA1111">
            <v>0</v>
          </cell>
          <cell r="AB1111">
            <v>725</v>
          </cell>
        </row>
        <row r="1112">
          <cell r="C1112">
            <v>14</v>
          </cell>
          <cell r="D1112" t="str">
            <v>4% bérfejlesztés</v>
          </cell>
          <cell r="I1112">
            <v>-200</v>
          </cell>
          <cell r="P1112">
            <v>-200</v>
          </cell>
          <cell r="Q1112">
            <v>-147</v>
          </cell>
          <cell r="R1112">
            <v>-53</v>
          </cell>
          <cell r="Z1112">
            <v>-200</v>
          </cell>
          <cell r="AA1112">
            <v>0</v>
          </cell>
          <cell r="AB1112">
            <v>-200</v>
          </cell>
        </row>
        <row r="1113">
          <cell r="P1113">
            <v>0</v>
          </cell>
          <cell r="Z1113">
            <v>0</v>
          </cell>
          <cell r="AA1113">
            <v>0</v>
          </cell>
          <cell r="AB1113">
            <v>0</v>
          </cell>
        </row>
        <row r="1114">
          <cell r="P1114">
            <v>0</v>
          </cell>
          <cell r="Z1114">
            <v>0</v>
          </cell>
          <cell r="AA1114">
            <v>0</v>
          </cell>
          <cell r="AB1114">
            <v>0</v>
          </cell>
        </row>
        <row r="1115">
          <cell r="P1115">
            <v>0</v>
          </cell>
          <cell r="Z1115">
            <v>0</v>
          </cell>
          <cell r="AA1115">
            <v>0</v>
          </cell>
          <cell r="AB1115">
            <v>0</v>
          </cell>
        </row>
        <row r="1116">
          <cell r="P1116">
            <v>0</v>
          </cell>
          <cell r="Z1116">
            <v>0</v>
          </cell>
          <cell r="AA1116">
            <v>0</v>
          </cell>
          <cell r="AB1116">
            <v>0</v>
          </cell>
        </row>
        <row r="1117">
          <cell r="P1117">
            <v>0</v>
          </cell>
          <cell r="Z1117">
            <v>0</v>
          </cell>
          <cell r="AA1117">
            <v>0</v>
          </cell>
          <cell r="AB1117">
            <v>0</v>
          </cell>
        </row>
        <row r="1118">
          <cell r="P1118">
            <v>0</v>
          </cell>
          <cell r="Z1118">
            <v>0</v>
          </cell>
          <cell r="AA1118">
            <v>0</v>
          </cell>
          <cell r="AB1118">
            <v>0</v>
          </cell>
        </row>
        <row r="1119">
          <cell r="P1119">
            <v>0</v>
          </cell>
          <cell r="Z1119">
            <v>0</v>
          </cell>
          <cell r="AA1119">
            <v>0</v>
          </cell>
          <cell r="AB1119">
            <v>0</v>
          </cell>
        </row>
        <row r="1120">
          <cell r="P1120">
            <v>0</v>
          </cell>
          <cell r="Z1120">
            <v>0</v>
          </cell>
          <cell r="AA1120">
            <v>0</v>
          </cell>
          <cell r="AB1120">
            <v>0</v>
          </cell>
        </row>
        <row r="1121">
          <cell r="P1121">
            <v>0</v>
          </cell>
          <cell r="Z1121">
            <v>0</v>
          </cell>
          <cell r="AA1121">
            <v>0</v>
          </cell>
          <cell r="AB1121">
            <v>0</v>
          </cell>
        </row>
        <row r="1122">
          <cell r="P1122">
            <v>0</v>
          </cell>
          <cell r="Z1122">
            <v>0</v>
          </cell>
          <cell r="AA1122">
            <v>0</v>
          </cell>
          <cell r="AB1122">
            <v>0</v>
          </cell>
        </row>
        <row r="1123">
          <cell r="P1123">
            <v>0</v>
          </cell>
          <cell r="Z1123">
            <v>0</v>
          </cell>
          <cell r="AA1123">
            <v>0</v>
          </cell>
          <cell r="AB1123">
            <v>0</v>
          </cell>
        </row>
        <row r="1124">
          <cell r="P1124">
            <v>0</v>
          </cell>
          <cell r="Z1124">
            <v>0</v>
          </cell>
          <cell r="AA1124">
            <v>0</v>
          </cell>
          <cell r="AB1124">
            <v>0</v>
          </cell>
        </row>
        <row r="1125">
          <cell r="P1125">
            <v>0</v>
          </cell>
          <cell r="Z1125">
            <v>0</v>
          </cell>
          <cell r="AA1125">
            <v>0</v>
          </cell>
          <cell r="AB1125">
            <v>0</v>
          </cell>
        </row>
        <row r="1126">
          <cell r="P1126">
            <v>0</v>
          </cell>
          <cell r="Z1126">
            <v>0</v>
          </cell>
          <cell r="AA1126">
            <v>0</v>
          </cell>
          <cell r="AB1126">
            <v>0</v>
          </cell>
        </row>
        <row r="1127">
          <cell r="B1127" t="str">
            <v>Összesen</v>
          </cell>
          <cell r="D1127" t="str">
            <v>Kodály Zoltán Gimnázium</v>
          </cell>
          <cell r="E1127">
            <v>5550</v>
          </cell>
          <cell r="F1127">
            <v>0</v>
          </cell>
          <cell r="G1127">
            <v>4909</v>
          </cell>
          <cell r="H1127">
            <v>0</v>
          </cell>
          <cell r="I1127">
            <v>122400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20664</v>
          </cell>
          <cell r="O1127">
            <v>0</v>
          </cell>
          <cell r="P1127">
            <v>153523</v>
          </cell>
          <cell r="Q1127">
            <v>73501</v>
          </cell>
          <cell r="R1127">
            <v>29860</v>
          </cell>
          <cell r="S1127">
            <v>34535</v>
          </cell>
          <cell r="T1127">
            <v>0</v>
          </cell>
          <cell r="U1127">
            <v>0</v>
          </cell>
          <cell r="V1127">
            <v>0</v>
          </cell>
          <cell r="W1127">
            <v>187</v>
          </cell>
          <cell r="X1127">
            <v>0</v>
          </cell>
          <cell r="Y1127">
            <v>15440</v>
          </cell>
          <cell r="Z1127">
            <v>153523</v>
          </cell>
          <cell r="AA1127">
            <v>0</v>
          </cell>
          <cell r="AB1127">
            <v>153523</v>
          </cell>
        </row>
        <row r="1128">
          <cell r="A1128">
            <v>28</v>
          </cell>
          <cell r="B1128" t="str">
            <v>Széchenyi I.G.és Ip.Hirk.Szk.</v>
          </cell>
          <cell r="C1128">
            <v>1</v>
          </cell>
          <cell r="D1128" t="str">
            <v>00előirányzat</v>
          </cell>
          <cell r="G1128">
            <v>5900</v>
          </cell>
          <cell r="I1128">
            <v>113889</v>
          </cell>
          <cell r="P1128">
            <v>119789</v>
          </cell>
          <cell r="Q1128">
            <v>71455</v>
          </cell>
          <cell r="R1128">
            <v>29497</v>
          </cell>
          <cell r="S1128">
            <v>16337</v>
          </cell>
          <cell r="Y1128">
            <v>2500</v>
          </cell>
          <cell r="Z1128">
            <v>119789</v>
          </cell>
          <cell r="AA1128">
            <v>0</v>
          </cell>
          <cell r="AB1128">
            <v>119789</v>
          </cell>
        </row>
        <row r="1129">
          <cell r="D1129" t="str">
            <v>sh.</v>
          </cell>
          <cell r="G1129">
            <v>282</v>
          </cell>
          <cell r="M1129">
            <v>2682</v>
          </cell>
          <cell r="P1129">
            <v>2964</v>
          </cell>
          <cell r="S1129">
            <v>282</v>
          </cell>
          <cell r="X1129">
            <v>2682</v>
          </cell>
          <cell r="Z1129">
            <v>2964</v>
          </cell>
          <cell r="AA1129">
            <v>0</v>
          </cell>
          <cell r="AB1129">
            <v>2964</v>
          </cell>
        </row>
        <row r="1130">
          <cell r="C1130">
            <v>2</v>
          </cell>
          <cell r="D1130" t="str">
            <v>jóváhagyott pénzmaradvány</v>
          </cell>
          <cell r="N1130">
            <v>11247</v>
          </cell>
          <cell r="P1130">
            <v>11247</v>
          </cell>
          <cell r="Q1130">
            <v>147</v>
          </cell>
          <cell r="R1130">
            <v>24</v>
          </cell>
          <cell r="Y1130">
            <v>11076</v>
          </cell>
          <cell r="Z1130">
            <v>11247</v>
          </cell>
          <cell r="AA1130">
            <v>0</v>
          </cell>
          <cell r="AB1130">
            <v>11247</v>
          </cell>
        </row>
        <row r="1131">
          <cell r="C1131">
            <v>3</v>
          </cell>
          <cell r="D1131" t="str">
            <v>pm.terhelő bef.kötelezettség</v>
          </cell>
          <cell r="N1131">
            <v>1397</v>
          </cell>
          <cell r="P1131">
            <v>1397</v>
          </cell>
          <cell r="S1131">
            <v>1397</v>
          </cell>
          <cell r="Z1131">
            <v>1397</v>
          </cell>
          <cell r="AA1131">
            <v>0</v>
          </cell>
          <cell r="AB1131">
            <v>1397</v>
          </cell>
        </row>
        <row r="1132">
          <cell r="C1132">
            <v>9</v>
          </cell>
          <cell r="D1132" t="str">
            <v>ped.szakkönyv</v>
          </cell>
          <cell r="I1132">
            <v>596</v>
          </cell>
          <cell r="P1132">
            <v>596</v>
          </cell>
          <cell r="Q1132">
            <v>596</v>
          </cell>
          <cell r="Z1132">
            <v>596</v>
          </cell>
          <cell r="AA1132">
            <v>0</v>
          </cell>
          <cell r="AB1132">
            <v>596</v>
          </cell>
        </row>
        <row r="1133">
          <cell r="D1133" t="str">
            <v>sh.pm.</v>
          </cell>
          <cell r="P1133">
            <v>0</v>
          </cell>
          <cell r="S1133">
            <v>1247</v>
          </cell>
          <cell r="X1133">
            <v>10000</v>
          </cell>
          <cell r="Y1133">
            <v>-11247</v>
          </cell>
          <cell r="Z1133">
            <v>0</v>
          </cell>
          <cell r="AA1133">
            <v>0</v>
          </cell>
          <cell r="AB1133">
            <v>0</v>
          </cell>
        </row>
        <row r="1134">
          <cell r="D1134" t="str">
            <v>sh.</v>
          </cell>
          <cell r="J1134">
            <v>300</v>
          </cell>
          <cell r="P1134">
            <v>300</v>
          </cell>
          <cell r="S1134">
            <v>300</v>
          </cell>
          <cell r="Z1134">
            <v>300</v>
          </cell>
          <cell r="AA1134">
            <v>0</v>
          </cell>
          <cell r="AB1134">
            <v>300</v>
          </cell>
        </row>
        <row r="1135">
          <cell r="D1135" t="str">
            <v>sh.</v>
          </cell>
          <cell r="P1135">
            <v>0</v>
          </cell>
          <cell r="S1135">
            <v>2500</v>
          </cell>
          <cell r="Y1135">
            <v>-2500</v>
          </cell>
          <cell r="Z1135">
            <v>0</v>
          </cell>
          <cell r="AA1135">
            <v>0</v>
          </cell>
          <cell r="AB1135">
            <v>0</v>
          </cell>
        </row>
        <row r="1136">
          <cell r="C1136">
            <v>12</v>
          </cell>
          <cell r="D1136" t="str">
            <v>elvonás</v>
          </cell>
          <cell r="I1136">
            <v>-451</v>
          </cell>
          <cell r="P1136">
            <v>-451</v>
          </cell>
          <cell r="S1136">
            <v>-451</v>
          </cell>
          <cell r="Z1136">
            <v>-451</v>
          </cell>
          <cell r="AA1136">
            <v>0</v>
          </cell>
          <cell r="AB1136">
            <v>-451</v>
          </cell>
        </row>
        <row r="1137">
          <cell r="C1137">
            <v>13</v>
          </cell>
          <cell r="D1137" t="str">
            <v>bérfejlesztés</v>
          </cell>
          <cell r="I1137">
            <v>865</v>
          </cell>
          <cell r="P1137">
            <v>865</v>
          </cell>
          <cell r="Q1137">
            <v>636</v>
          </cell>
          <cell r="R1137">
            <v>229</v>
          </cell>
          <cell r="Z1137">
            <v>865</v>
          </cell>
          <cell r="AA1137">
            <v>0</v>
          </cell>
          <cell r="AB1137">
            <v>865</v>
          </cell>
        </row>
        <row r="1138">
          <cell r="C1138">
            <v>14</v>
          </cell>
          <cell r="D1138" t="str">
            <v>4% bérfejlesztés</v>
          </cell>
          <cell r="I1138">
            <v>-239</v>
          </cell>
          <cell r="P1138">
            <v>-239</v>
          </cell>
          <cell r="Q1138">
            <v>-176</v>
          </cell>
          <cell r="R1138">
            <v>-63</v>
          </cell>
          <cell r="Z1138">
            <v>-239</v>
          </cell>
          <cell r="AA1138">
            <v>0</v>
          </cell>
          <cell r="AB1138">
            <v>-239</v>
          </cell>
        </row>
        <row r="1139">
          <cell r="P1139">
            <v>0</v>
          </cell>
          <cell r="Z1139">
            <v>0</v>
          </cell>
          <cell r="AA1139">
            <v>0</v>
          </cell>
          <cell r="AB1139">
            <v>0</v>
          </cell>
        </row>
        <row r="1140">
          <cell r="P1140">
            <v>0</v>
          </cell>
          <cell r="Z1140">
            <v>0</v>
          </cell>
          <cell r="AA1140">
            <v>0</v>
          </cell>
          <cell r="AB1140">
            <v>0</v>
          </cell>
        </row>
        <row r="1141">
          <cell r="P1141">
            <v>0</v>
          </cell>
          <cell r="Z1141">
            <v>0</v>
          </cell>
          <cell r="AA1141">
            <v>0</v>
          </cell>
          <cell r="AB1141">
            <v>0</v>
          </cell>
        </row>
        <row r="1142">
          <cell r="P1142">
            <v>0</v>
          </cell>
          <cell r="Z1142">
            <v>0</v>
          </cell>
          <cell r="AA1142">
            <v>0</v>
          </cell>
          <cell r="AB1142">
            <v>0</v>
          </cell>
        </row>
        <row r="1143">
          <cell r="P1143">
            <v>0</v>
          </cell>
          <cell r="Z1143">
            <v>0</v>
          </cell>
          <cell r="AA1143">
            <v>0</v>
          </cell>
          <cell r="AB1143">
            <v>0</v>
          </cell>
        </row>
        <row r="1144">
          <cell r="P1144">
            <v>0</v>
          </cell>
          <cell r="Z1144">
            <v>0</v>
          </cell>
          <cell r="AA1144">
            <v>0</v>
          </cell>
          <cell r="AB1144">
            <v>0</v>
          </cell>
        </row>
        <row r="1145">
          <cell r="P1145">
            <v>0</v>
          </cell>
          <cell r="Z1145">
            <v>0</v>
          </cell>
          <cell r="AA1145">
            <v>0</v>
          </cell>
          <cell r="AB1145">
            <v>0</v>
          </cell>
        </row>
        <row r="1146">
          <cell r="P1146">
            <v>0</v>
          </cell>
          <cell r="Z1146">
            <v>0</v>
          </cell>
          <cell r="AA1146">
            <v>0</v>
          </cell>
          <cell r="AB1146">
            <v>0</v>
          </cell>
        </row>
        <row r="1147">
          <cell r="P1147">
            <v>0</v>
          </cell>
          <cell r="Z1147">
            <v>0</v>
          </cell>
          <cell r="AA1147">
            <v>0</v>
          </cell>
          <cell r="AB1147">
            <v>0</v>
          </cell>
        </row>
        <row r="1148">
          <cell r="P1148">
            <v>0</v>
          </cell>
          <cell r="Z1148">
            <v>0</v>
          </cell>
          <cell r="AA1148">
            <v>0</v>
          </cell>
          <cell r="AB1148">
            <v>0</v>
          </cell>
        </row>
        <row r="1149">
          <cell r="P1149">
            <v>0</v>
          </cell>
          <cell r="Z1149">
            <v>0</v>
          </cell>
          <cell r="AA1149">
            <v>0</v>
          </cell>
          <cell r="AB1149">
            <v>0</v>
          </cell>
        </row>
        <row r="1150">
          <cell r="P1150">
            <v>0</v>
          </cell>
          <cell r="Z1150">
            <v>0</v>
          </cell>
          <cell r="AA1150">
            <v>0</v>
          </cell>
          <cell r="AB1150">
            <v>0</v>
          </cell>
        </row>
        <row r="1151">
          <cell r="P1151">
            <v>0</v>
          </cell>
          <cell r="Z1151">
            <v>0</v>
          </cell>
          <cell r="AA1151">
            <v>0</v>
          </cell>
          <cell r="AB1151">
            <v>0</v>
          </cell>
        </row>
        <row r="1152">
          <cell r="P1152">
            <v>0</v>
          </cell>
          <cell r="Z1152">
            <v>0</v>
          </cell>
          <cell r="AA1152">
            <v>0</v>
          </cell>
          <cell r="AB1152">
            <v>0</v>
          </cell>
        </row>
        <row r="1153">
          <cell r="B1153" t="str">
            <v>Összesen</v>
          </cell>
          <cell r="D1153" t="str">
            <v>Széchenyi I.G.és Ip.Hirk.Szk.</v>
          </cell>
          <cell r="E1153">
            <v>0</v>
          </cell>
          <cell r="F1153">
            <v>0</v>
          </cell>
          <cell r="G1153">
            <v>6182</v>
          </cell>
          <cell r="H1153">
            <v>0</v>
          </cell>
          <cell r="I1153">
            <v>114660</v>
          </cell>
          <cell r="J1153">
            <v>300</v>
          </cell>
          <cell r="K1153">
            <v>0</v>
          </cell>
          <cell r="L1153">
            <v>0</v>
          </cell>
          <cell r="M1153">
            <v>2682</v>
          </cell>
          <cell r="N1153">
            <v>12644</v>
          </cell>
          <cell r="O1153">
            <v>0</v>
          </cell>
          <cell r="P1153">
            <v>136468</v>
          </cell>
          <cell r="Q1153">
            <v>72658</v>
          </cell>
          <cell r="R1153">
            <v>29687</v>
          </cell>
          <cell r="S1153">
            <v>21612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12682</v>
          </cell>
          <cell r="Y1153">
            <v>-171</v>
          </cell>
          <cell r="Z1153">
            <v>136468</v>
          </cell>
          <cell r="AA1153">
            <v>0</v>
          </cell>
          <cell r="AB1153">
            <v>136468</v>
          </cell>
        </row>
        <row r="1154">
          <cell r="A1154">
            <v>30</v>
          </cell>
          <cell r="B1154" t="str">
            <v>Zipernowsky K.Ipari Szakk.</v>
          </cell>
          <cell r="C1154">
            <v>1</v>
          </cell>
          <cell r="D1154" t="str">
            <v>00előirányzat</v>
          </cell>
          <cell r="E1154">
            <v>60</v>
          </cell>
          <cell r="G1154">
            <v>17400</v>
          </cell>
          <cell r="I1154">
            <v>177981</v>
          </cell>
          <cell r="P1154">
            <v>195441</v>
          </cell>
          <cell r="Q1154">
            <v>111996</v>
          </cell>
          <cell r="R1154">
            <v>44970</v>
          </cell>
          <cell r="S1154">
            <v>37928</v>
          </cell>
          <cell r="W1154">
            <v>547</v>
          </cell>
          <cell r="Z1154">
            <v>195441</v>
          </cell>
          <cell r="AA1154">
            <v>0</v>
          </cell>
          <cell r="AB1154">
            <v>195441</v>
          </cell>
        </row>
        <row r="1155">
          <cell r="C1155">
            <v>2</v>
          </cell>
          <cell r="D1155" t="str">
            <v>jóváhagyott pénzmaradvány</v>
          </cell>
          <cell r="N1155">
            <v>23962</v>
          </cell>
          <cell r="P1155">
            <v>23962</v>
          </cell>
          <cell r="Q1155">
            <v>1004</v>
          </cell>
          <cell r="R1155">
            <v>1072</v>
          </cell>
          <cell r="Y1155">
            <v>21886</v>
          </cell>
          <cell r="Z1155">
            <v>23962</v>
          </cell>
          <cell r="AA1155">
            <v>0</v>
          </cell>
          <cell r="AB1155">
            <v>23962</v>
          </cell>
        </row>
        <row r="1156">
          <cell r="C1156">
            <v>3</v>
          </cell>
          <cell r="D1156" t="str">
            <v>pm.terhelő bef.kötelezettség</v>
          </cell>
          <cell r="N1156">
            <v>995</v>
          </cell>
          <cell r="P1156">
            <v>995</v>
          </cell>
          <cell r="S1156">
            <v>995</v>
          </cell>
          <cell r="Z1156">
            <v>995</v>
          </cell>
          <cell r="AA1156">
            <v>0</v>
          </cell>
          <cell r="AB1156">
            <v>995</v>
          </cell>
        </row>
        <row r="1157">
          <cell r="C1157">
            <v>9</v>
          </cell>
          <cell r="D1157" t="str">
            <v>ped.szakkönyv</v>
          </cell>
          <cell r="I1157">
            <v>855</v>
          </cell>
          <cell r="P1157">
            <v>855</v>
          </cell>
          <cell r="Q1157">
            <v>855</v>
          </cell>
          <cell r="Z1157">
            <v>855</v>
          </cell>
          <cell r="AA1157">
            <v>0</v>
          </cell>
          <cell r="AB1157">
            <v>855</v>
          </cell>
        </row>
        <row r="1158">
          <cell r="C1158">
            <v>12</v>
          </cell>
          <cell r="D1158" t="str">
            <v>elvonás</v>
          </cell>
          <cell r="I1158">
            <v>-909</v>
          </cell>
          <cell r="P1158">
            <v>-909</v>
          </cell>
          <cell r="S1158">
            <v>-909</v>
          </cell>
          <cell r="Z1158">
            <v>-909</v>
          </cell>
          <cell r="AA1158">
            <v>0</v>
          </cell>
          <cell r="AB1158">
            <v>-909</v>
          </cell>
        </row>
        <row r="1159">
          <cell r="C1159">
            <v>13</v>
          </cell>
          <cell r="D1159" t="str">
            <v>bérfejlesztés</v>
          </cell>
          <cell r="I1159">
            <v>1609</v>
          </cell>
          <cell r="P1159">
            <v>1609</v>
          </cell>
          <cell r="Q1159">
            <v>1183</v>
          </cell>
          <cell r="R1159">
            <v>426</v>
          </cell>
          <cell r="Z1159">
            <v>1609</v>
          </cell>
          <cell r="AA1159">
            <v>0</v>
          </cell>
          <cell r="AB1159">
            <v>1609</v>
          </cell>
        </row>
        <row r="1160">
          <cell r="C1160">
            <v>14</v>
          </cell>
          <cell r="D1160" t="str">
            <v>4% bérfejlesztés</v>
          </cell>
          <cell r="I1160">
            <v>-445</v>
          </cell>
          <cell r="P1160">
            <v>-445</v>
          </cell>
          <cell r="Q1160">
            <v>-327</v>
          </cell>
          <cell r="R1160">
            <v>-118</v>
          </cell>
          <cell r="Z1160">
            <v>-445</v>
          </cell>
          <cell r="AA1160">
            <v>0</v>
          </cell>
          <cell r="AB1160">
            <v>-445</v>
          </cell>
        </row>
        <row r="1161">
          <cell r="P1161">
            <v>0</v>
          </cell>
          <cell r="Z1161">
            <v>0</v>
          </cell>
          <cell r="AA1161">
            <v>0</v>
          </cell>
          <cell r="AB1161">
            <v>0</v>
          </cell>
        </row>
        <row r="1162">
          <cell r="P1162">
            <v>0</v>
          </cell>
          <cell r="Z1162">
            <v>0</v>
          </cell>
          <cell r="AA1162">
            <v>0</v>
          </cell>
          <cell r="AB1162">
            <v>0</v>
          </cell>
        </row>
        <row r="1163">
          <cell r="P1163">
            <v>0</v>
          </cell>
          <cell r="Z1163">
            <v>0</v>
          </cell>
          <cell r="AA1163">
            <v>0</v>
          </cell>
          <cell r="AB1163">
            <v>0</v>
          </cell>
        </row>
        <row r="1164">
          <cell r="P1164">
            <v>0</v>
          </cell>
          <cell r="Z1164">
            <v>0</v>
          </cell>
          <cell r="AA1164">
            <v>0</v>
          </cell>
          <cell r="AB1164">
            <v>0</v>
          </cell>
        </row>
        <row r="1165">
          <cell r="P1165">
            <v>0</v>
          </cell>
          <cell r="Z1165">
            <v>0</v>
          </cell>
          <cell r="AA1165">
            <v>0</v>
          </cell>
          <cell r="AB1165">
            <v>0</v>
          </cell>
        </row>
        <row r="1166">
          <cell r="P1166">
            <v>0</v>
          </cell>
          <cell r="Z1166">
            <v>0</v>
          </cell>
          <cell r="AA1166">
            <v>0</v>
          </cell>
          <cell r="AB1166">
            <v>0</v>
          </cell>
        </row>
        <row r="1167">
          <cell r="P1167">
            <v>0</v>
          </cell>
          <cell r="Z1167">
            <v>0</v>
          </cell>
          <cell r="AA1167">
            <v>0</v>
          </cell>
          <cell r="AB1167">
            <v>0</v>
          </cell>
        </row>
        <row r="1168">
          <cell r="P1168">
            <v>0</v>
          </cell>
          <cell r="Z1168">
            <v>0</v>
          </cell>
          <cell r="AA1168">
            <v>0</v>
          </cell>
          <cell r="AB1168">
            <v>0</v>
          </cell>
        </row>
        <row r="1169">
          <cell r="P1169">
            <v>0</v>
          </cell>
          <cell r="Z1169">
            <v>0</v>
          </cell>
          <cell r="AA1169">
            <v>0</v>
          </cell>
          <cell r="AB1169">
            <v>0</v>
          </cell>
        </row>
        <row r="1170">
          <cell r="P1170">
            <v>0</v>
          </cell>
          <cell r="Z1170">
            <v>0</v>
          </cell>
          <cell r="AA1170">
            <v>0</v>
          </cell>
          <cell r="AB1170">
            <v>0</v>
          </cell>
        </row>
        <row r="1171">
          <cell r="P1171">
            <v>0</v>
          </cell>
          <cell r="Z1171">
            <v>0</v>
          </cell>
          <cell r="AA1171">
            <v>0</v>
          </cell>
          <cell r="AB1171">
            <v>0</v>
          </cell>
        </row>
        <row r="1172">
          <cell r="P1172">
            <v>0</v>
          </cell>
          <cell r="Z1172">
            <v>0</v>
          </cell>
          <cell r="AA1172">
            <v>0</v>
          </cell>
          <cell r="AB1172">
            <v>0</v>
          </cell>
        </row>
        <row r="1173">
          <cell r="P1173">
            <v>0</v>
          </cell>
          <cell r="Z1173">
            <v>0</v>
          </cell>
          <cell r="AA1173">
            <v>0</v>
          </cell>
          <cell r="AB1173">
            <v>0</v>
          </cell>
        </row>
        <row r="1174">
          <cell r="P1174">
            <v>0</v>
          </cell>
          <cell r="Z1174">
            <v>0</v>
          </cell>
          <cell r="AA1174">
            <v>0</v>
          </cell>
          <cell r="AB1174">
            <v>0</v>
          </cell>
        </row>
        <row r="1175">
          <cell r="P1175">
            <v>0</v>
          </cell>
          <cell r="Z1175">
            <v>0</v>
          </cell>
          <cell r="AA1175">
            <v>0</v>
          </cell>
          <cell r="AB1175">
            <v>0</v>
          </cell>
        </row>
        <row r="1176">
          <cell r="B1176" t="str">
            <v>Összesen</v>
          </cell>
          <cell r="D1176" t="str">
            <v>Zipernowsky K.Ipari Szakk.</v>
          </cell>
          <cell r="E1176">
            <v>60</v>
          </cell>
          <cell r="F1176">
            <v>0</v>
          </cell>
          <cell r="G1176">
            <v>17400</v>
          </cell>
          <cell r="H1176">
            <v>0</v>
          </cell>
          <cell r="I1176">
            <v>179091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24957</v>
          </cell>
          <cell r="O1176">
            <v>0</v>
          </cell>
          <cell r="P1176">
            <v>221508</v>
          </cell>
          <cell r="Q1176">
            <v>114711</v>
          </cell>
          <cell r="R1176">
            <v>46350</v>
          </cell>
          <cell r="S1176">
            <v>38014</v>
          </cell>
          <cell r="T1176">
            <v>0</v>
          </cell>
          <cell r="U1176">
            <v>0</v>
          </cell>
          <cell r="V1176">
            <v>0</v>
          </cell>
          <cell r="W1176">
            <v>547</v>
          </cell>
          <cell r="X1176">
            <v>0</v>
          </cell>
          <cell r="Y1176">
            <v>21886</v>
          </cell>
          <cell r="Z1176">
            <v>221508</v>
          </cell>
          <cell r="AA1176">
            <v>0</v>
          </cell>
          <cell r="AB1176">
            <v>221508</v>
          </cell>
        </row>
        <row r="1177">
          <cell r="A1177">
            <v>31</v>
          </cell>
          <cell r="B1177" t="str">
            <v>Pollack M.Épitőipari Szakk.</v>
          </cell>
          <cell r="C1177">
            <v>1</v>
          </cell>
          <cell r="D1177" t="str">
            <v>00előirányzat</v>
          </cell>
          <cell r="E1177">
            <v>7041</v>
          </cell>
          <cell r="G1177">
            <v>18200</v>
          </cell>
          <cell r="I1177">
            <v>260893</v>
          </cell>
          <cell r="P1177">
            <v>286134</v>
          </cell>
          <cell r="Q1177">
            <v>153107</v>
          </cell>
          <cell r="R1177">
            <v>61041</v>
          </cell>
          <cell r="S1177">
            <v>70413</v>
          </cell>
          <cell r="W1177">
            <v>1573</v>
          </cell>
          <cell r="Z1177">
            <v>286134</v>
          </cell>
          <cell r="AA1177">
            <v>0</v>
          </cell>
          <cell r="AB1177">
            <v>286134</v>
          </cell>
        </row>
        <row r="1178">
          <cell r="C1178">
            <v>2</v>
          </cell>
          <cell r="D1178" t="str">
            <v>jóváhagyott pénzmaradvány</v>
          </cell>
          <cell r="N1178">
            <v>43103</v>
          </cell>
          <cell r="P1178">
            <v>43103</v>
          </cell>
          <cell r="Q1178">
            <v>68</v>
          </cell>
          <cell r="R1178">
            <v>24</v>
          </cell>
          <cell r="Y1178">
            <v>43011</v>
          </cell>
          <cell r="Z1178">
            <v>43103</v>
          </cell>
          <cell r="AA1178">
            <v>0</v>
          </cell>
          <cell r="AB1178">
            <v>43103</v>
          </cell>
        </row>
        <row r="1179">
          <cell r="C1179">
            <v>3</v>
          </cell>
          <cell r="D1179" t="str">
            <v>pm.terhelő bef.kötelezettség</v>
          </cell>
          <cell r="N1179">
            <v>5730</v>
          </cell>
          <cell r="P1179">
            <v>5730</v>
          </cell>
          <cell r="S1179">
            <v>5730</v>
          </cell>
          <cell r="Z1179">
            <v>5730</v>
          </cell>
          <cell r="AA1179">
            <v>0</v>
          </cell>
          <cell r="AB1179">
            <v>5730</v>
          </cell>
        </row>
        <row r="1180">
          <cell r="B1180" t="str">
            <v>21./2000.(03.06)</v>
          </cell>
          <cell r="D1180" t="str">
            <v>mód.</v>
          </cell>
          <cell r="I1180">
            <v>190</v>
          </cell>
          <cell r="P1180">
            <v>190</v>
          </cell>
          <cell r="S1180">
            <v>190</v>
          </cell>
          <cell r="Z1180">
            <v>190</v>
          </cell>
          <cell r="AA1180">
            <v>0</v>
          </cell>
          <cell r="AB1180">
            <v>190</v>
          </cell>
        </row>
        <row r="1181">
          <cell r="C1181">
            <v>9</v>
          </cell>
          <cell r="D1181" t="str">
            <v>ped.szakkönyv</v>
          </cell>
          <cell r="I1181">
            <v>968</v>
          </cell>
          <cell r="P1181">
            <v>968</v>
          </cell>
          <cell r="Q1181">
            <v>968</v>
          </cell>
          <cell r="Z1181">
            <v>968</v>
          </cell>
          <cell r="AA1181">
            <v>0</v>
          </cell>
          <cell r="AB1181">
            <v>968</v>
          </cell>
        </row>
        <row r="1182">
          <cell r="D1182" t="str">
            <v>Közoktatási Bizottság</v>
          </cell>
          <cell r="I1182">
            <v>-40</v>
          </cell>
          <cell r="P1182">
            <v>-40</v>
          </cell>
          <cell r="S1182">
            <v>-40</v>
          </cell>
          <cell r="Z1182">
            <v>-40</v>
          </cell>
          <cell r="AA1182">
            <v>0</v>
          </cell>
          <cell r="AB1182">
            <v>-40</v>
          </cell>
        </row>
        <row r="1183">
          <cell r="D1183" t="str">
            <v>sh.pm.</v>
          </cell>
          <cell r="P1183">
            <v>0</v>
          </cell>
          <cell r="X1183">
            <v>43011</v>
          </cell>
          <cell r="Y1183">
            <v>-43011</v>
          </cell>
          <cell r="Z1183">
            <v>0</v>
          </cell>
          <cell r="AA1183">
            <v>0</v>
          </cell>
          <cell r="AB1183">
            <v>0</v>
          </cell>
        </row>
        <row r="1184">
          <cell r="C1184">
            <v>12</v>
          </cell>
          <cell r="D1184" t="str">
            <v>elvonás</v>
          </cell>
          <cell r="I1184">
            <v>-1210</v>
          </cell>
          <cell r="P1184">
            <v>-1210</v>
          </cell>
          <cell r="S1184">
            <v>-1210</v>
          </cell>
          <cell r="Z1184">
            <v>-1210</v>
          </cell>
          <cell r="AA1184">
            <v>0</v>
          </cell>
          <cell r="AB1184">
            <v>-1210</v>
          </cell>
        </row>
        <row r="1185">
          <cell r="C1185">
            <v>13</v>
          </cell>
          <cell r="D1185" t="str">
            <v>bérfejlesztés</v>
          </cell>
          <cell r="I1185">
            <v>2695</v>
          </cell>
          <cell r="P1185">
            <v>2695</v>
          </cell>
          <cell r="Q1185">
            <v>1982</v>
          </cell>
          <cell r="R1185">
            <v>713</v>
          </cell>
          <cell r="Z1185">
            <v>2695</v>
          </cell>
          <cell r="AA1185">
            <v>0</v>
          </cell>
          <cell r="AB1185">
            <v>2695</v>
          </cell>
        </row>
        <row r="1186">
          <cell r="C1186">
            <v>14</v>
          </cell>
          <cell r="D1186" t="str">
            <v>4% bérfejlesztés</v>
          </cell>
          <cell r="I1186">
            <v>-745</v>
          </cell>
          <cell r="P1186">
            <v>-745</v>
          </cell>
          <cell r="Q1186">
            <v>-548</v>
          </cell>
          <cell r="R1186">
            <v>-197</v>
          </cell>
          <cell r="Z1186">
            <v>-745</v>
          </cell>
          <cell r="AA1186">
            <v>0</v>
          </cell>
          <cell r="AB1186">
            <v>-745</v>
          </cell>
        </row>
        <row r="1187">
          <cell r="D1187" t="str">
            <v>sh.</v>
          </cell>
          <cell r="J1187">
            <v>229</v>
          </cell>
          <cell r="M1187">
            <v>2520</v>
          </cell>
          <cell r="P1187">
            <v>2749</v>
          </cell>
          <cell r="Q1187">
            <v>168</v>
          </cell>
          <cell r="R1187">
            <v>61</v>
          </cell>
          <cell r="X1187">
            <v>2520</v>
          </cell>
          <cell r="Z1187">
            <v>2749</v>
          </cell>
          <cell r="AA1187">
            <v>0</v>
          </cell>
          <cell r="AB1187">
            <v>2749</v>
          </cell>
        </row>
        <row r="1188">
          <cell r="P1188">
            <v>0</v>
          </cell>
          <cell r="Z1188">
            <v>0</v>
          </cell>
          <cell r="AA1188">
            <v>0</v>
          </cell>
          <cell r="AB1188">
            <v>0</v>
          </cell>
        </row>
        <row r="1189">
          <cell r="P1189">
            <v>0</v>
          </cell>
          <cell r="Z1189">
            <v>0</v>
          </cell>
          <cell r="AA1189">
            <v>0</v>
          </cell>
          <cell r="AB1189">
            <v>0</v>
          </cell>
        </row>
        <row r="1190">
          <cell r="P1190">
            <v>0</v>
          </cell>
          <cell r="Z1190">
            <v>0</v>
          </cell>
          <cell r="AA1190">
            <v>0</v>
          </cell>
          <cell r="AB1190">
            <v>0</v>
          </cell>
        </row>
        <row r="1191">
          <cell r="P1191">
            <v>0</v>
          </cell>
          <cell r="Z1191">
            <v>0</v>
          </cell>
          <cell r="AA1191">
            <v>0</v>
          </cell>
          <cell r="AB1191">
            <v>0</v>
          </cell>
        </row>
        <row r="1192">
          <cell r="P1192">
            <v>0</v>
          </cell>
          <cell r="Z1192">
            <v>0</v>
          </cell>
          <cell r="AA1192">
            <v>0</v>
          </cell>
          <cell r="AB1192">
            <v>0</v>
          </cell>
        </row>
        <row r="1193">
          <cell r="P1193">
            <v>0</v>
          </cell>
          <cell r="Z1193">
            <v>0</v>
          </cell>
          <cell r="AA1193">
            <v>0</v>
          </cell>
          <cell r="AB1193">
            <v>0</v>
          </cell>
        </row>
        <row r="1194">
          <cell r="P1194">
            <v>0</v>
          </cell>
          <cell r="Z1194">
            <v>0</v>
          </cell>
          <cell r="AA1194">
            <v>0</v>
          </cell>
          <cell r="AB1194">
            <v>0</v>
          </cell>
        </row>
        <row r="1195">
          <cell r="P1195">
            <v>0</v>
          </cell>
          <cell r="Z1195">
            <v>0</v>
          </cell>
          <cell r="AA1195">
            <v>0</v>
          </cell>
          <cell r="AB1195">
            <v>0</v>
          </cell>
        </row>
        <row r="1196">
          <cell r="P1196">
            <v>0</v>
          </cell>
          <cell r="Z1196">
            <v>0</v>
          </cell>
          <cell r="AA1196">
            <v>0</v>
          </cell>
          <cell r="AB1196">
            <v>0</v>
          </cell>
        </row>
        <row r="1197">
          <cell r="P1197">
            <v>0</v>
          </cell>
          <cell r="Z1197">
            <v>0</v>
          </cell>
          <cell r="AA1197">
            <v>0</v>
          </cell>
          <cell r="AB1197">
            <v>0</v>
          </cell>
        </row>
        <row r="1198">
          <cell r="P1198">
            <v>0</v>
          </cell>
          <cell r="Z1198">
            <v>0</v>
          </cell>
          <cell r="AA1198">
            <v>0</v>
          </cell>
          <cell r="AB1198">
            <v>0</v>
          </cell>
        </row>
        <row r="1199">
          <cell r="P1199">
            <v>0</v>
          </cell>
          <cell r="Z1199">
            <v>0</v>
          </cell>
          <cell r="AA1199">
            <v>0</v>
          </cell>
          <cell r="AB1199">
            <v>0</v>
          </cell>
        </row>
        <row r="1200">
          <cell r="P1200">
            <v>0</v>
          </cell>
          <cell r="Z1200">
            <v>0</v>
          </cell>
          <cell r="AA1200">
            <v>0</v>
          </cell>
          <cell r="AB1200">
            <v>0</v>
          </cell>
        </row>
        <row r="1201">
          <cell r="P1201">
            <v>0</v>
          </cell>
          <cell r="Z1201">
            <v>0</v>
          </cell>
          <cell r="AA1201">
            <v>0</v>
          </cell>
          <cell r="AB1201">
            <v>0</v>
          </cell>
        </row>
        <row r="1202">
          <cell r="P1202">
            <v>0</v>
          </cell>
          <cell r="Z1202">
            <v>0</v>
          </cell>
          <cell r="AA1202">
            <v>0</v>
          </cell>
          <cell r="AB1202">
            <v>0</v>
          </cell>
        </row>
        <row r="1203">
          <cell r="P1203">
            <v>0</v>
          </cell>
          <cell r="Z1203">
            <v>0</v>
          </cell>
          <cell r="AA1203">
            <v>0</v>
          </cell>
          <cell r="AB1203">
            <v>0</v>
          </cell>
        </row>
        <row r="1204">
          <cell r="P1204">
            <v>0</v>
          </cell>
          <cell r="Z1204">
            <v>0</v>
          </cell>
          <cell r="AA1204">
            <v>0</v>
          </cell>
          <cell r="AB1204">
            <v>0</v>
          </cell>
        </row>
        <row r="1205">
          <cell r="P1205">
            <v>0</v>
          </cell>
          <cell r="Z1205">
            <v>0</v>
          </cell>
          <cell r="AA1205">
            <v>0</v>
          </cell>
          <cell r="AB1205">
            <v>0</v>
          </cell>
        </row>
        <row r="1206">
          <cell r="P1206">
            <v>0</v>
          </cell>
          <cell r="Z1206">
            <v>0</v>
          </cell>
          <cell r="AA1206">
            <v>0</v>
          </cell>
          <cell r="AB1206">
            <v>0</v>
          </cell>
        </row>
        <row r="1207">
          <cell r="P1207">
            <v>0</v>
          </cell>
          <cell r="Z1207">
            <v>0</v>
          </cell>
          <cell r="AA1207">
            <v>0</v>
          </cell>
          <cell r="AB1207">
            <v>0</v>
          </cell>
        </row>
        <row r="1208">
          <cell r="P1208">
            <v>0</v>
          </cell>
          <cell r="Z1208">
            <v>0</v>
          </cell>
          <cell r="AA1208">
            <v>0</v>
          </cell>
          <cell r="AB1208">
            <v>0</v>
          </cell>
        </row>
        <row r="1209">
          <cell r="P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</row>
        <row r="1210">
          <cell r="B1210" t="str">
            <v>Összesen</v>
          </cell>
          <cell r="D1210" t="str">
            <v>Pollack M.Épitőipari Szakk.</v>
          </cell>
          <cell r="E1210">
            <v>7041</v>
          </cell>
          <cell r="F1210">
            <v>0</v>
          </cell>
          <cell r="G1210">
            <v>18200</v>
          </cell>
          <cell r="H1210">
            <v>0</v>
          </cell>
          <cell r="I1210">
            <v>262751</v>
          </cell>
          <cell r="J1210">
            <v>229</v>
          </cell>
          <cell r="K1210">
            <v>0</v>
          </cell>
          <cell r="L1210">
            <v>0</v>
          </cell>
          <cell r="M1210">
            <v>2520</v>
          </cell>
          <cell r="N1210">
            <v>48833</v>
          </cell>
          <cell r="O1210">
            <v>0</v>
          </cell>
          <cell r="P1210">
            <v>339574</v>
          </cell>
          <cell r="Q1210">
            <v>155745</v>
          </cell>
          <cell r="R1210">
            <v>61642</v>
          </cell>
          <cell r="S1210">
            <v>75083</v>
          </cell>
          <cell r="T1210">
            <v>0</v>
          </cell>
          <cell r="U1210">
            <v>0</v>
          </cell>
          <cell r="V1210">
            <v>0</v>
          </cell>
          <cell r="W1210">
            <v>1573</v>
          </cell>
          <cell r="X1210">
            <v>45531</v>
          </cell>
          <cell r="Y1210">
            <v>0</v>
          </cell>
          <cell r="Z1210">
            <v>339574</v>
          </cell>
          <cell r="AA1210">
            <v>0</v>
          </cell>
          <cell r="AB1210">
            <v>339574</v>
          </cell>
        </row>
        <row r="1211">
          <cell r="A1211">
            <v>32</v>
          </cell>
          <cell r="B1211" t="str">
            <v>Radnóti M.Közgazd.Szakk.</v>
          </cell>
          <cell r="C1211">
            <v>1</v>
          </cell>
          <cell r="D1211" t="str">
            <v>00előirányzat</v>
          </cell>
          <cell r="E1211">
            <v>2300</v>
          </cell>
          <cell r="G1211">
            <v>1340</v>
          </cell>
          <cell r="I1211">
            <v>84904</v>
          </cell>
          <cell r="P1211">
            <v>88544</v>
          </cell>
          <cell r="Q1211">
            <v>53800</v>
          </cell>
          <cell r="R1211">
            <v>21963</v>
          </cell>
          <cell r="S1211">
            <v>12383</v>
          </cell>
          <cell r="W1211">
            <v>398</v>
          </cell>
          <cell r="Z1211">
            <v>88544</v>
          </cell>
          <cell r="AA1211">
            <v>0</v>
          </cell>
          <cell r="AB1211">
            <v>88544</v>
          </cell>
        </row>
        <row r="1212">
          <cell r="D1212" t="str">
            <v>sh.</v>
          </cell>
          <cell r="H1212">
            <v>70</v>
          </cell>
          <cell r="M1212">
            <v>332</v>
          </cell>
          <cell r="P1212">
            <v>402</v>
          </cell>
          <cell r="X1212">
            <v>402</v>
          </cell>
          <cell r="Z1212">
            <v>402</v>
          </cell>
          <cell r="AA1212">
            <v>0</v>
          </cell>
          <cell r="AB1212">
            <v>402</v>
          </cell>
        </row>
        <row r="1213">
          <cell r="C1213">
            <v>2</v>
          </cell>
          <cell r="D1213" t="str">
            <v>jóváhagyott pénzmaradvány</v>
          </cell>
          <cell r="N1213">
            <v>5304</v>
          </cell>
          <cell r="P1213">
            <v>5304</v>
          </cell>
          <cell r="Q1213">
            <v>387</v>
          </cell>
          <cell r="R1213">
            <v>118</v>
          </cell>
          <cell r="Y1213">
            <v>4799</v>
          </cell>
          <cell r="Z1213">
            <v>5304</v>
          </cell>
          <cell r="AA1213">
            <v>0</v>
          </cell>
          <cell r="AB1213">
            <v>5304</v>
          </cell>
        </row>
        <row r="1214">
          <cell r="C1214">
            <v>3</v>
          </cell>
          <cell r="D1214" t="str">
            <v>pm.terhelő bef.kötelezettség</v>
          </cell>
          <cell r="N1214">
            <v>533</v>
          </cell>
          <cell r="P1214">
            <v>533</v>
          </cell>
          <cell r="S1214">
            <v>533</v>
          </cell>
          <cell r="Z1214">
            <v>533</v>
          </cell>
          <cell r="AA1214">
            <v>0</v>
          </cell>
          <cell r="AB1214">
            <v>533</v>
          </cell>
        </row>
        <row r="1215">
          <cell r="C1215">
            <v>9</v>
          </cell>
          <cell r="D1215" t="str">
            <v>ped.szakkönyv</v>
          </cell>
          <cell r="I1215">
            <v>484</v>
          </cell>
          <cell r="P1215">
            <v>484</v>
          </cell>
          <cell r="Q1215">
            <v>484</v>
          </cell>
          <cell r="Z1215">
            <v>484</v>
          </cell>
          <cell r="AA1215">
            <v>0</v>
          </cell>
          <cell r="AB1215">
            <v>484</v>
          </cell>
        </row>
        <row r="1216">
          <cell r="C1216">
            <v>12</v>
          </cell>
          <cell r="D1216" t="str">
            <v>elvonás</v>
          </cell>
          <cell r="I1216">
            <v>-373</v>
          </cell>
          <cell r="P1216">
            <v>-373</v>
          </cell>
          <cell r="S1216">
            <v>-373</v>
          </cell>
          <cell r="Z1216">
            <v>-373</v>
          </cell>
          <cell r="AA1216">
            <v>0</v>
          </cell>
          <cell r="AB1216">
            <v>-373</v>
          </cell>
        </row>
        <row r="1217">
          <cell r="C1217">
            <v>13</v>
          </cell>
          <cell r="D1217" t="str">
            <v>bérfejlesztés</v>
          </cell>
          <cell r="I1217">
            <v>454</v>
          </cell>
          <cell r="P1217">
            <v>454</v>
          </cell>
          <cell r="Q1217">
            <v>334</v>
          </cell>
          <cell r="R1217">
            <v>120</v>
          </cell>
          <cell r="Z1217">
            <v>454</v>
          </cell>
          <cell r="AA1217">
            <v>0</v>
          </cell>
          <cell r="AB1217">
            <v>454</v>
          </cell>
        </row>
        <row r="1218">
          <cell r="C1218">
            <v>14</v>
          </cell>
          <cell r="D1218" t="str">
            <v>4% bérfejlesztés</v>
          </cell>
          <cell r="I1218">
            <v>-125</v>
          </cell>
          <cell r="P1218">
            <v>-125</v>
          </cell>
          <cell r="Q1218">
            <v>-92</v>
          </cell>
          <cell r="R1218">
            <v>-33</v>
          </cell>
          <cell r="Z1218">
            <v>-125</v>
          </cell>
          <cell r="AA1218">
            <v>0</v>
          </cell>
          <cell r="AB1218">
            <v>-125</v>
          </cell>
        </row>
        <row r="1219">
          <cell r="P1219">
            <v>0</v>
          </cell>
          <cell r="Z1219">
            <v>0</v>
          </cell>
          <cell r="AA1219">
            <v>0</v>
          </cell>
          <cell r="AB1219">
            <v>0</v>
          </cell>
        </row>
        <row r="1220">
          <cell r="P1220">
            <v>0</v>
          </cell>
          <cell r="Z1220">
            <v>0</v>
          </cell>
          <cell r="AA1220">
            <v>0</v>
          </cell>
          <cell r="AB1220">
            <v>0</v>
          </cell>
        </row>
        <row r="1221">
          <cell r="P1221">
            <v>0</v>
          </cell>
          <cell r="Z1221">
            <v>0</v>
          </cell>
          <cell r="AA1221">
            <v>0</v>
          </cell>
          <cell r="AB1221">
            <v>0</v>
          </cell>
        </row>
        <row r="1222">
          <cell r="P1222">
            <v>0</v>
          </cell>
          <cell r="Z1222">
            <v>0</v>
          </cell>
          <cell r="AA1222">
            <v>0</v>
          </cell>
          <cell r="AB1222">
            <v>0</v>
          </cell>
        </row>
        <row r="1223">
          <cell r="P1223">
            <v>0</v>
          </cell>
          <cell r="Z1223">
            <v>0</v>
          </cell>
          <cell r="AA1223">
            <v>0</v>
          </cell>
          <cell r="AB1223">
            <v>0</v>
          </cell>
        </row>
        <row r="1224">
          <cell r="P1224">
            <v>0</v>
          </cell>
          <cell r="Z1224">
            <v>0</v>
          </cell>
          <cell r="AA1224">
            <v>0</v>
          </cell>
          <cell r="AB1224">
            <v>0</v>
          </cell>
        </row>
        <row r="1225">
          <cell r="P1225">
            <v>0</v>
          </cell>
          <cell r="Z1225">
            <v>0</v>
          </cell>
          <cell r="AA1225">
            <v>0</v>
          </cell>
          <cell r="AB1225">
            <v>0</v>
          </cell>
        </row>
        <row r="1226">
          <cell r="P1226">
            <v>0</v>
          </cell>
          <cell r="Z1226">
            <v>0</v>
          </cell>
          <cell r="AA1226">
            <v>0</v>
          </cell>
          <cell r="AB1226">
            <v>0</v>
          </cell>
        </row>
        <row r="1227">
          <cell r="P1227">
            <v>0</v>
          </cell>
          <cell r="Z1227">
            <v>0</v>
          </cell>
          <cell r="AA1227">
            <v>0</v>
          </cell>
          <cell r="AB1227">
            <v>0</v>
          </cell>
        </row>
        <row r="1228">
          <cell r="P1228">
            <v>0</v>
          </cell>
          <cell r="Z1228">
            <v>0</v>
          </cell>
          <cell r="AA1228">
            <v>0</v>
          </cell>
          <cell r="AB1228">
            <v>0</v>
          </cell>
        </row>
        <row r="1229">
          <cell r="P1229">
            <v>0</v>
          </cell>
          <cell r="Z1229">
            <v>0</v>
          </cell>
          <cell r="AA1229">
            <v>0</v>
          </cell>
          <cell r="AB1229">
            <v>0</v>
          </cell>
        </row>
        <row r="1230">
          <cell r="P1230">
            <v>0</v>
          </cell>
          <cell r="Z1230">
            <v>0</v>
          </cell>
          <cell r="AA1230">
            <v>0</v>
          </cell>
          <cell r="AB1230">
            <v>0</v>
          </cell>
        </row>
        <row r="1231">
          <cell r="P1231">
            <v>0</v>
          </cell>
          <cell r="Z1231">
            <v>0</v>
          </cell>
          <cell r="AA1231">
            <v>0</v>
          </cell>
          <cell r="AB1231">
            <v>0</v>
          </cell>
        </row>
        <row r="1232">
          <cell r="P1232">
            <v>0</v>
          </cell>
          <cell r="Z1232">
            <v>0</v>
          </cell>
          <cell r="AA1232">
            <v>0</v>
          </cell>
          <cell r="AB1232">
            <v>0</v>
          </cell>
        </row>
        <row r="1233">
          <cell r="P1233">
            <v>0</v>
          </cell>
          <cell r="Z1233">
            <v>0</v>
          </cell>
          <cell r="AA1233">
            <v>0</v>
          </cell>
          <cell r="AB1233">
            <v>0</v>
          </cell>
        </row>
        <row r="1234">
          <cell r="P1234">
            <v>0</v>
          </cell>
          <cell r="Z1234">
            <v>0</v>
          </cell>
          <cell r="AA1234">
            <v>0</v>
          </cell>
          <cell r="AB1234">
            <v>0</v>
          </cell>
        </row>
        <row r="1235">
          <cell r="P1235">
            <v>0</v>
          </cell>
          <cell r="Z1235">
            <v>0</v>
          </cell>
          <cell r="AA1235">
            <v>0</v>
          </cell>
          <cell r="AB1235">
            <v>0</v>
          </cell>
        </row>
        <row r="1236">
          <cell r="P1236">
            <v>0</v>
          </cell>
          <cell r="Z1236">
            <v>0</v>
          </cell>
          <cell r="AA1236">
            <v>0</v>
          </cell>
          <cell r="AB1236">
            <v>0</v>
          </cell>
        </row>
        <row r="1237">
          <cell r="P1237">
            <v>0</v>
          </cell>
          <cell r="Z1237">
            <v>0</v>
          </cell>
          <cell r="AA1237">
            <v>0</v>
          </cell>
          <cell r="AB1237">
            <v>0</v>
          </cell>
        </row>
        <row r="1238">
          <cell r="B1238" t="str">
            <v>Összesen</v>
          </cell>
          <cell r="D1238" t="str">
            <v>Radnóti M.Közgazd.Szakk.</v>
          </cell>
          <cell r="E1238">
            <v>2300</v>
          </cell>
          <cell r="F1238">
            <v>0</v>
          </cell>
          <cell r="G1238">
            <v>1340</v>
          </cell>
          <cell r="H1238">
            <v>70</v>
          </cell>
          <cell r="I1238">
            <v>85344</v>
          </cell>
          <cell r="J1238">
            <v>0</v>
          </cell>
          <cell r="K1238">
            <v>0</v>
          </cell>
          <cell r="L1238">
            <v>0</v>
          </cell>
          <cell r="M1238">
            <v>332</v>
          </cell>
          <cell r="N1238">
            <v>5837</v>
          </cell>
          <cell r="O1238">
            <v>0</v>
          </cell>
          <cell r="P1238">
            <v>95223</v>
          </cell>
          <cell r="Q1238">
            <v>54913</v>
          </cell>
          <cell r="R1238">
            <v>22168</v>
          </cell>
          <cell r="S1238">
            <v>12543</v>
          </cell>
          <cell r="T1238">
            <v>0</v>
          </cell>
          <cell r="U1238">
            <v>0</v>
          </cell>
          <cell r="V1238">
            <v>0</v>
          </cell>
          <cell r="W1238">
            <v>398</v>
          </cell>
          <cell r="X1238">
            <v>402</v>
          </cell>
          <cell r="Y1238">
            <v>4799</v>
          </cell>
          <cell r="Z1238">
            <v>95223</v>
          </cell>
          <cell r="AA1238">
            <v>0</v>
          </cell>
          <cell r="AB1238">
            <v>95223</v>
          </cell>
        </row>
        <row r="1239">
          <cell r="A1239">
            <v>33</v>
          </cell>
          <cell r="B1239" t="str">
            <v>Művészeti Szakközépiskola</v>
          </cell>
          <cell r="C1239">
            <v>1</v>
          </cell>
          <cell r="D1239" t="str">
            <v>00előirányzat</v>
          </cell>
          <cell r="G1239">
            <v>1100</v>
          </cell>
          <cell r="I1239">
            <v>118534</v>
          </cell>
          <cell r="P1239">
            <v>119634</v>
          </cell>
          <cell r="Q1239">
            <v>74452</v>
          </cell>
          <cell r="R1239">
            <v>29849</v>
          </cell>
          <cell r="S1239">
            <v>14214</v>
          </cell>
          <cell r="W1239">
            <v>19</v>
          </cell>
          <cell r="Y1239">
            <v>1100</v>
          </cell>
          <cell r="Z1239">
            <v>119634</v>
          </cell>
          <cell r="AA1239">
            <v>0</v>
          </cell>
          <cell r="AB1239">
            <v>119634</v>
          </cell>
        </row>
        <row r="1240">
          <cell r="C1240">
            <v>2</v>
          </cell>
          <cell r="D1240" t="str">
            <v>jóváhagyott pénzmaradvány</v>
          </cell>
          <cell r="N1240">
            <v>3785</v>
          </cell>
          <cell r="P1240">
            <v>3785</v>
          </cell>
          <cell r="Q1240">
            <v>50</v>
          </cell>
          <cell r="R1240">
            <v>18</v>
          </cell>
          <cell r="Y1240">
            <v>3717</v>
          </cell>
          <cell r="Z1240">
            <v>3785</v>
          </cell>
          <cell r="AA1240">
            <v>0</v>
          </cell>
          <cell r="AB1240">
            <v>3785</v>
          </cell>
        </row>
        <row r="1241">
          <cell r="C1241">
            <v>3</v>
          </cell>
          <cell r="D1241" t="str">
            <v>pm.terhelő bef.kötelezettség</v>
          </cell>
          <cell r="N1241">
            <v>2029</v>
          </cell>
          <cell r="P1241">
            <v>2029</v>
          </cell>
          <cell r="S1241">
            <v>2029</v>
          </cell>
          <cell r="Z1241">
            <v>2029</v>
          </cell>
          <cell r="AA1241">
            <v>0</v>
          </cell>
          <cell r="AB1241">
            <v>2029</v>
          </cell>
        </row>
        <row r="1242">
          <cell r="C1242">
            <v>9</v>
          </cell>
          <cell r="D1242" t="str">
            <v>ped.szakkönyv</v>
          </cell>
          <cell r="I1242">
            <v>833</v>
          </cell>
          <cell r="P1242">
            <v>833</v>
          </cell>
          <cell r="Q1242">
            <v>833</v>
          </cell>
          <cell r="Z1242">
            <v>833</v>
          </cell>
          <cell r="AA1242">
            <v>0</v>
          </cell>
          <cell r="AB1242">
            <v>833</v>
          </cell>
        </row>
        <row r="1243">
          <cell r="C1243">
            <v>12</v>
          </cell>
          <cell r="D1243" t="str">
            <v>elvonás</v>
          </cell>
          <cell r="I1243">
            <v>-775</v>
          </cell>
          <cell r="P1243">
            <v>-775</v>
          </cell>
          <cell r="S1243">
            <v>-775</v>
          </cell>
          <cell r="Z1243">
            <v>-775</v>
          </cell>
          <cell r="AA1243">
            <v>0</v>
          </cell>
          <cell r="AB1243">
            <v>-775</v>
          </cell>
        </row>
        <row r="1244">
          <cell r="C1244">
            <v>13</v>
          </cell>
          <cell r="D1244" t="str">
            <v>bérfejlesztés</v>
          </cell>
          <cell r="I1244">
            <v>597</v>
          </cell>
          <cell r="P1244">
            <v>597</v>
          </cell>
          <cell r="Q1244">
            <v>439</v>
          </cell>
          <cell r="R1244">
            <v>158</v>
          </cell>
          <cell r="Z1244">
            <v>597</v>
          </cell>
          <cell r="AA1244">
            <v>0</v>
          </cell>
          <cell r="AB1244">
            <v>597</v>
          </cell>
        </row>
        <row r="1245">
          <cell r="C1245">
            <v>14</v>
          </cell>
          <cell r="D1245" t="str">
            <v>4% bérfejlesztés</v>
          </cell>
          <cell r="I1245">
            <v>-165</v>
          </cell>
          <cell r="P1245">
            <v>-165</v>
          </cell>
          <cell r="Q1245">
            <v>-121</v>
          </cell>
          <cell r="R1245">
            <v>-44</v>
          </cell>
          <cell r="Z1245">
            <v>-165</v>
          </cell>
          <cell r="AA1245">
            <v>0</v>
          </cell>
          <cell r="AB1245">
            <v>-165</v>
          </cell>
        </row>
        <row r="1246">
          <cell r="P1246">
            <v>0</v>
          </cell>
          <cell r="Z1246">
            <v>0</v>
          </cell>
          <cell r="AA1246">
            <v>0</v>
          </cell>
          <cell r="AB1246">
            <v>0</v>
          </cell>
        </row>
        <row r="1247">
          <cell r="P1247">
            <v>0</v>
          </cell>
          <cell r="Z1247">
            <v>0</v>
          </cell>
          <cell r="AA1247">
            <v>0</v>
          </cell>
          <cell r="AB1247">
            <v>0</v>
          </cell>
        </row>
        <row r="1248">
          <cell r="P1248">
            <v>0</v>
          </cell>
          <cell r="Z1248">
            <v>0</v>
          </cell>
          <cell r="AA1248">
            <v>0</v>
          </cell>
          <cell r="AB1248">
            <v>0</v>
          </cell>
        </row>
        <row r="1249">
          <cell r="P1249">
            <v>0</v>
          </cell>
          <cell r="Z1249">
            <v>0</v>
          </cell>
          <cell r="AA1249">
            <v>0</v>
          </cell>
          <cell r="AB1249">
            <v>0</v>
          </cell>
        </row>
        <row r="1250">
          <cell r="P1250">
            <v>0</v>
          </cell>
          <cell r="Z1250">
            <v>0</v>
          </cell>
          <cell r="AA1250">
            <v>0</v>
          </cell>
          <cell r="AB1250">
            <v>0</v>
          </cell>
        </row>
        <row r="1251">
          <cell r="P1251">
            <v>0</v>
          </cell>
          <cell r="Z1251">
            <v>0</v>
          </cell>
          <cell r="AA1251">
            <v>0</v>
          </cell>
          <cell r="AB1251">
            <v>0</v>
          </cell>
        </row>
        <row r="1252">
          <cell r="P1252">
            <v>0</v>
          </cell>
          <cell r="Z1252">
            <v>0</v>
          </cell>
          <cell r="AA1252">
            <v>0</v>
          </cell>
          <cell r="AB1252">
            <v>0</v>
          </cell>
        </row>
        <row r="1253">
          <cell r="P1253">
            <v>0</v>
          </cell>
          <cell r="Z1253">
            <v>0</v>
          </cell>
          <cell r="AA1253">
            <v>0</v>
          </cell>
          <cell r="AB1253">
            <v>0</v>
          </cell>
        </row>
        <row r="1254">
          <cell r="P1254">
            <v>0</v>
          </cell>
          <cell r="Z1254">
            <v>0</v>
          </cell>
          <cell r="AA1254">
            <v>0</v>
          </cell>
          <cell r="AB1254">
            <v>0</v>
          </cell>
        </row>
        <row r="1255">
          <cell r="P1255">
            <v>0</v>
          </cell>
          <cell r="Z1255">
            <v>0</v>
          </cell>
          <cell r="AA1255">
            <v>0</v>
          </cell>
          <cell r="AB1255">
            <v>0</v>
          </cell>
        </row>
        <row r="1256">
          <cell r="P1256">
            <v>0</v>
          </cell>
          <cell r="Z1256">
            <v>0</v>
          </cell>
          <cell r="AA1256">
            <v>0</v>
          </cell>
          <cell r="AB1256">
            <v>0</v>
          </cell>
        </row>
        <row r="1257">
          <cell r="P1257">
            <v>0</v>
          </cell>
          <cell r="Z1257">
            <v>0</v>
          </cell>
          <cell r="AA1257">
            <v>0</v>
          </cell>
          <cell r="AB1257">
            <v>0</v>
          </cell>
        </row>
        <row r="1258">
          <cell r="P1258">
            <v>0</v>
          </cell>
          <cell r="Z1258">
            <v>0</v>
          </cell>
          <cell r="AA1258">
            <v>0</v>
          </cell>
          <cell r="AB1258">
            <v>0</v>
          </cell>
        </row>
        <row r="1259">
          <cell r="P1259">
            <v>0</v>
          </cell>
          <cell r="Z1259">
            <v>0</v>
          </cell>
          <cell r="AA1259">
            <v>0</v>
          </cell>
          <cell r="AB1259">
            <v>0</v>
          </cell>
        </row>
        <row r="1260">
          <cell r="P1260">
            <v>0</v>
          </cell>
          <cell r="Z1260">
            <v>0</v>
          </cell>
          <cell r="AA1260">
            <v>0</v>
          </cell>
          <cell r="AB1260">
            <v>0</v>
          </cell>
        </row>
        <row r="1261">
          <cell r="P1261">
            <v>0</v>
          </cell>
          <cell r="Z1261">
            <v>0</v>
          </cell>
          <cell r="AA1261">
            <v>0</v>
          </cell>
          <cell r="AB1261">
            <v>0</v>
          </cell>
        </row>
        <row r="1262">
          <cell r="P1262">
            <v>0</v>
          </cell>
          <cell r="Z1262">
            <v>0</v>
          </cell>
          <cell r="AA1262">
            <v>0</v>
          </cell>
          <cell r="AB1262">
            <v>0</v>
          </cell>
        </row>
        <row r="1263">
          <cell r="P1263">
            <v>0</v>
          </cell>
          <cell r="Z1263">
            <v>0</v>
          </cell>
          <cell r="AA1263">
            <v>0</v>
          </cell>
          <cell r="AB1263">
            <v>0</v>
          </cell>
        </row>
        <row r="1264">
          <cell r="P1264">
            <v>0</v>
          </cell>
          <cell r="Z1264">
            <v>0</v>
          </cell>
          <cell r="AA1264">
            <v>0</v>
          </cell>
          <cell r="AB1264">
            <v>0</v>
          </cell>
        </row>
        <row r="1265">
          <cell r="P1265">
            <v>0</v>
          </cell>
          <cell r="Z1265">
            <v>0</v>
          </cell>
          <cell r="AA1265">
            <v>0</v>
          </cell>
          <cell r="AB1265">
            <v>0</v>
          </cell>
        </row>
        <row r="1266">
          <cell r="P1266">
            <v>0</v>
          </cell>
          <cell r="Z1266">
            <v>0</v>
          </cell>
          <cell r="AA1266">
            <v>0</v>
          </cell>
          <cell r="AB1266">
            <v>0</v>
          </cell>
        </row>
        <row r="1267">
          <cell r="B1267" t="str">
            <v>Összesen</v>
          </cell>
          <cell r="D1267" t="str">
            <v>Művészeti Szakközépiskola</v>
          </cell>
          <cell r="E1267">
            <v>0</v>
          </cell>
          <cell r="F1267">
            <v>0</v>
          </cell>
          <cell r="G1267">
            <v>1100</v>
          </cell>
          <cell r="H1267">
            <v>0</v>
          </cell>
          <cell r="I1267">
            <v>119024</v>
          </cell>
          <cell r="J1267">
            <v>0</v>
          </cell>
          <cell r="K1267">
            <v>0</v>
          </cell>
          <cell r="L1267">
            <v>0</v>
          </cell>
          <cell r="M1267">
            <v>0</v>
          </cell>
          <cell r="N1267">
            <v>5814</v>
          </cell>
          <cell r="O1267">
            <v>0</v>
          </cell>
          <cell r="P1267">
            <v>125938</v>
          </cell>
          <cell r="Q1267">
            <v>75653</v>
          </cell>
          <cell r="R1267">
            <v>29981</v>
          </cell>
          <cell r="S1267">
            <v>15468</v>
          </cell>
          <cell r="T1267">
            <v>0</v>
          </cell>
          <cell r="U1267">
            <v>0</v>
          </cell>
          <cell r="V1267">
            <v>0</v>
          </cell>
          <cell r="W1267">
            <v>19</v>
          </cell>
          <cell r="X1267">
            <v>0</v>
          </cell>
          <cell r="Y1267">
            <v>4817</v>
          </cell>
          <cell r="Z1267">
            <v>125938</v>
          </cell>
          <cell r="AA1267">
            <v>0</v>
          </cell>
          <cell r="AB1267">
            <v>125938</v>
          </cell>
        </row>
        <row r="1268">
          <cell r="A1268">
            <v>34</v>
          </cell>
          <cell r="B1268" t="str">
            <v>Janus P.Gimn.és Szakk.</v>
          </cell>
          <cell r="C1268">
            <v>1</v>
          </cell>
          <cell r="D1268" t="str">
            <v>00előirányzat</v>
          </cell>
          <cell r="G1268">
            <v>1000</v>
          </cell>
          <cell r="I1268">
            <v>104361</v>
          </cell>
          <cell r="P1268">
            <v>105361</v>
          </cell>
          <cell r="Q1268">
            <v>62252</v>
          </cell>
          <cell r="R1268">
            <v>25528</v>
          </cell>
          <cell r="S1268">
            <v>17437</v>
          </cell>
          <cell r="W1268">
            <v>24</v>
          </cell>
          <cell r="Y1268">
            <v>120</v>
          </cell>
          <cell r="Z1268">
            <v>105361</v>
          </cell>
          <cell r="AA1268">
            <v>0</v>
          </cell>
          <cell r="AB1268">
            <v>105361</v>
          </cell>
        </row>
        <row r="1269">
          <cell r="C1269">
            <v>2</v>
          </cell>
          <cell r="D1269" t="str">
            <v>jóváhagyott pénzmaradvány</v>
          </cell>
          <cell r="N1269">
            <v>1082</v>
          </cell>
          <cell r="P1269">
            <v>1082</v>
          </cell>
          <cell r="Q1269">
            <v>112</v>
          </cell>
          <cell r="R1269">
            <v>18</v>
          </cell>
          <cell r="Y1269">
            <v>952</v>
          </cell>
          <cell r="Z1269">
            <v>1082</v>
          </cell>
          <cell r="AA1269">
            <v>0</v>
          </cell>
          <cell r="AB1269">
            <v>1082</v>
          </cell>
        </row>
        <row r="1270">
          <cell r="C1270">
            <v>3</v>
          </cell>
          <cell r="D1270" t="str">
            <v>pm.terhelő bef.kötelezettség</v>
          </cell>
          <cell r="N1270">
            <v>954</v>
          </cell>
          <cell r="P1270">
            <v>954</v>
          </cell>
          <cell r="S1270">
            <v>954</v>
          </cell>
          <cell r="Z1270">
            <v>954</v>
          </cell>
          <cell r="AA1270">
            <v>0</v>
          </cell>
          <cell r="AB1270">
            <v>954</v>
          </cell>
        </row>
        <row r="1271">
          <cell r="C1271">
            <v>9</v>
          </cell>
          <cell r="D1271" t="str">
            <v>ped.szakkönyv</v>
          </cell>
          <cell r="I1271">
            <v>518</v>
          </cell>
          <cell r="P1271">
            <v>518</v>
          </cell>
          <cell r="Q1271">
            <v>518</v>
          </cell>
          <cell r="Z1271">
            <v>518</v>
          </cell>
          <cell r="AA1271">
            <v>0</v>
          </cell>
          <cell r="AB1271">
            <v>518</v>
          </cell>
        </row>
        <row r="1272">
          <cell r="C1272">
            <v>12</v>
          </cell>
          <cell r="D1272" t="str">
            <v>elvonás</v>
          </cell>
          <cell r="I1272">
            <v>-261</v>
          </cell>
          <cell r="P1272">
            <v>-261</v>
          </cell>
          <cell r="S1272">
            <v>-261</v>
          </cell>
          <cell r="Z1272">
            <v>-261</v>
          </cell>
          <cell r="AA1272">
            <v>0</v>
          </cell>
          <cell r="AB1272">
            <v>-261</v>
          </cell>
        </row>
        <row r="1273">
          <cell r="C1273">
            <v>13</v>
          </cell>
          <cell r="D1273" t="str">
            <v>bérfejlesztés</v>
          </cell>
          <cell r="I1273">
            <v>540</v>
          </cell>
          <cell r="P1273">
            <v>540</v>
          </cell>
          <cell r="Q1273">
            <v>397</v>
          </cell>
          <cell r="R1273">
            <v>143</v>
          </cell>
          <cell r="Z1273">
            <v>540</v>
          </cell>
          <cell r="AA1273">
            <v>0</v>
          </cell>
          <cell r="AB1273">
            <v>540</v>
          </cell>
        </row>
        <row r="1274">
          <cell r="C1274">
            <v>14</v>
          </cell>
          <cell r="D1274" t="str">
            <v>4% bérfejlesztés</v>
          </cell>
          <cell r="I1274">
            <v>-150</v>
          </cell>
          <cell r="P1274">
            <v>-150</v>
          </cell>
          <cell r="Q1274">
            <v>-110</v>
          </cell>
          <cell r="R1274">
            <v>-40</v>
          </cell>
          <cell r="Z1274">
            <v>-150</v>
          </cell>
          <cell r="AA1274">
            <v>0</v>
          </cell>
          <cell r="AB1274">
            <v>-150</v>
          </cell>
        </row>
        <row r="1275">
          <cell r="P1275">
            <v>0</v>
          </cell>
          <cell r="Z1275">
            <v>0</v>
          </cell>
          <cell r="AA1275">
            <v>0</v>
          </cell>
          <cell r="AB1275">
            <v>0</v>
          </cell>
        </row>
        <row r="1276">
          <cell r="P1276">
            <v>0</v>
          </cell>
          <cell r="Z1276">
            <v>0</v>
          </cell>
          <cell r="AA1276">
            <v>0</v>
          </cell>
          <cell r="AB1276">
            <v>0</v>
          </cell>
        </row>
        <row r="1277">
          <cell r="P1277">
            <v>0</v>
          </cell>
          <cell r="Z1277">
            <v>0</v>
          </cell>
          <cell r="AA1277">
            <v>0</v>
          </cell>
          <cell r="AB1277">
            <v>0</v>
          </cell>
        </row>
        <row r="1278">
          <cell r="P1278">
            <v>0</v>
          </cell>
          <cell r="Z1278">
            <v>0</v>
          </cell>
          <cell r="AA1278">
            <v>0</v>
          </cell>
          <cell r="AB1278">
            <v>0</v>
          </cell>
        </row>
        <row r="1279">
          <cell r="P1279">
            <v>0</v>
          </cell>
          <cell r="Z1279">
            <v>0</v>
          </cell>
          <cell r="AA1279">
            <v>0</v>
          </cell>
          <cell r="AB1279">
            <v>0</v>
          </cell>
        </row>
        <row r="1280">
          <cell r="P1280">
            <v>0</v>
          </cell>
          <cell r="Z1280">
            <v>0</v>
          </cell>
          <cell r="AA1280">
            <v>0</v>
          </cell>
          <cell r="AB1280">
            <v>0</v>
          </cell>
        </row>
        <row r="1281">
          <cell r="P1281">
            <v>0</v>
          </cell>
          <cell r="Z1281">
            <v>0</v>
          </cell>
          <cell r="AA1281">
            <v>0</v>
          </cell>
          <cell r="AB1281">
            <v>0</v>
          </cell>
        </row>
        <row r="1282">
          <cell r="P1282">
            <v>0</v>
          </cell>
          <cell r="Z1282">
            <v>0</v>
          </cell>
          <cell r="AA1282">
            <v>0</v>
          </cell>
          <cell r="AB1282">
            <v>0</v>
          </cell>
        </row>
        <row r="1283">
          <cell r="P1283">
            <v>0</v>
          </cell>
          <cell r="Z1283">
            <v>0</v>
          </cell>
          <cell r="AA1283">
            <v>0</v>
          </cell>
          <cell r="AB1283">
            <v>0</v>
          </cell>
        </row>
        <row r="1284">
          <cell r="P1284">
            <v>0</v>
          </cell>
          <cell r="Z1284">
            <v>0</v>
          </cell>
          <cell r="AA1284">
            <v>0</v>
          </cell>
          <cell r="AB1284">
            <v>0</v>
          </cell>
        </row>
        <row r="1285">
          <cell r="P1285">
            <v>0</v>
          </cell>
          <cell r="Z1285">
            <v>0</v>
          </cell>
          <cell r="AA1285">
            <v>0</v>
          </cell>
          <cell r="AB1285">
            <v>0</v>
          </cell>
        </row>
        <row r="1286">
          <cell r="P1286">
            <v>0</v>
          </cell>
          <cell r="Z1286">
            <v>0</v>
          </cell>
          <cell r="AA1286">
            <v>0</v>
          </cell>
          <cell r="AB1286">
            <v>0</v>
          </cell>
        </row>
        <row r="1287">
          <cell r="P1287">
            <v>0</v>
          </cell>
          <cell r="Z1287">
            <v>0</v>
          </cell>
          <cell r="AA1287">
            <v>0</v>
          </cell>
          <cell r="AB1287">
            <v>0</v>
          </cell>
        </row>
        <row r="1288">
          <cell r="P1288">
            <v>0</v>
          </cell>
          <cell r="Z1288">
            <v>0</v>
          </cell>
          <cell r="AA1288">
            <v>0</v>
          </cell>
          <cell r="AB1288">
            <v>0</v>
          </cell>
        </row>
        <row r="1289">
          <cell r="P1289">
            <v>0</v>
          </cell>
          <cell r="Z1289">
            <v>0</v>
          </cell>
          <cell r="AA1289">
            <v>0</v>
          </cell>
          <cell r="AB1289">
            <v>0</v>
          </cell>
        </row>
        <row r="1290">
          <cell r="P1290">
            <v>0</v>
          </cell>
          <cell r="Z1290">
            <v>0</v>
          </cell>
          <cell r="AA1290">
            <v>0</v>
          </cell>
          <cell r="AB1290">
            <v>0</v>
          </cell>
        </row>
        <row r="1291">
          <cell r="P1291">
            <v>0</v>
          </cell>
          <cell r="Z1291">
            <v>0</v>
          </cell>
          <cell r="AA1291">
            <v>0</v>
          </cell>
          <cell r="AB1291">
            <v>0</v>
          </cell>
        </row>
        <row r="1292">
          <cell r="P1292">
            <v>0</v>
          </cell>
          <cell r="Z1292">
            <v>0</v>
          </cell>
          <cell r="AA1292">
            <v>0</v>
          </cell>
          <cell r="AB1292">
            <v>0</v>
          </cell>
        </row>
        <row r="1293">
          <cell r="B1293" t="str">
            <v>Összesen</v>
          </cell>
          <cell r="D1293" t="str">
            <v>Janus P.Gimn.és Szakk.</v>
          </cell>
          <cell r="E1293">
            <v>0</v>
          </cell>
          <cell r="F1293">
            <v>0</v>
          </cell>
          <cell r="G1293">
            <v>1000</v>
          </cell>
          <cell r="H1293">
            <v>0</v>
          </cell>
          <cell r="I1293">
            <v>105008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2036</v>
          </cell>
          <cell r="O1293">
            <v>0</v>
          </cell>
          <cell r="P1293">
            <v>108044</v>
          </cell>
          <cell r="Q1293">
            <v>63169</v>
          </cell>
          <cell r="R1293">
            <v>25649</v>
          </cell>
          <cell r="S1293">
            <v>18130</v>
          </cell>
          <cell r="T1293">
            <v>0</v>
          </cell>
          <cell r="U1293">
            <v>0</v>
          </cell>
          <cell r="V1293">
            <v>0</v>
          </cell>
          <cell r="W1293">
            <v>24</v>
          </cell>
          <cell r="X1293">
            <v>0</v>
          </cell>
          <cell r="Y1293">
            <v>1072</v>
          </cell>
          <cell r="Z1293">
            <v>108044</v>
          </cell>
          <cell r="AA1293">
            <v>0</v>
          </cell>
          <cell r="AB1293">
            <v>108044</v>
          </cell>
        </row>
        <row r="1294">
          <cell r="A1294">
            <v>35</v>
          </cell>
          <cell r="B1294" t="str">
            <v>Pécsi Szociális és Eü. Szakképző Isk.</v>
          </cell>
          <cell r="C1294">
            <v>1</v>
          </cell>
          <cell r="D1294" t="str">
            <v>00előirányzat</v>
          </cell>
          <cell r="E1294">
            <v>4200</v>
          </cell>
          <cell r="I1294">
            <v>76872</v>
          </cell>
          <cell r="P1294">
            <v>81072</v>
          </cell>
          <cell r="Q1294">
            <v>50285</v>
          </cell>
          <cell r="R1294">
            <v>20025</v>
          </cell>
          <cell r="S1294">
            <v>10051</v>
          </cell>
          <cell r="W1294">
            <v>711</v>
          </cell>
          <cell r="Z1294">
            <v>81072</v>
          </cell>
          <cell r="AA1294">
            <v>0</v>
          </cell>
          <cell r="AB1294">
            <v>81072</v>
          </cell>
        </row>
        <row r="1295">
          <cell r="C1295">
            <v>2</v>
          </cell>
          <cell r="D1295" t="str">
            <v>jóváhagyott pénzmaradvány</v>
          </cell>
          <cell r="N1295">
            <v>3098</v>
          </cell>
          <cell r="P1295">
            <v>3098</v>
          </cell>
          <cell r="Q1295">
            <v>2278</v>
          </cell>
          <cell r="R1295">
            <v>820</v>
          </cell>
          <cell r="Z1295">
            <v>3098</v>
          </cell>
          <cell r="AA1295">
            <v>0</v>
          </cell>
          <cell r="AB1295">
            <v>3098</v>
          </cell>
        </row>
        <row r="1296">
          <cell r="C1296">
            <v>3</v>
          </cell>
          <cell r="D1296" t="str">
            <v>pm.terhelő bef.kötelezettség</v>
          </cell>
          <cell r="N1296">
            <v>2373</v>
          </cell>
          <cell r="P1296">
            <v>2373</v>
          </cell>
          <cell r="S1296">
            <v>2373</v>
          </cell>
          <cell r="Z1296">
            <v>2373</v>
          </cell>
          <cell r="AA1296">
            <v>0</v>
          </cell>
          <cell r="AB1296">
            <v>2373</v>
          </cell>
        </row>
        <row r="1297">
          <cell r="C1297">
            <v>9</v>
          </cell>
          <cell r="D1297" t="str">
            <v>ped.szakkönyv</v>
          </cell>
          <cell r="I1297">
            <v>338</v>
          </cell>
          <cell r="P1297">
            <v>338</v>
          </cell>
          <cell r="Q1297">
            <v>338</v>
          </cell>
          <cell r="Z1297">
            <v>338</v>
          </cell>
          <cell r="AA1297">
            <v>0</v>
          </cell>
          <cell r="AB1297">
            <v>338</v>
          </cell>
        </row>
        <row r="1298">
          <cell r="C1298">
            <v>12</v>
          </cell>
          <cell r="D1298" t="str">
            <v>elvonás</v>
          </cell>
          <cell r="I1298">
            <v>-711</v>
          </cell>
          <cell r="P1298">
            <v>-711</v>
          </cell>
          <cell r="S1298">
            <v>-711</v>
          </cell>
          <cell r="Z1298">
            <v>-711</v>
          </cell>
          <cell r="AA1298">
            <v>0</v>
          </cell>
          <cell r="AB1298">
            <v>-711</v>
          </cell>
        </row>
        <row r="1299">
          <cell r="C1299">
            <v>13</v>
          </cell>
          <cell r="D1299" t="str">
            <v>bérfejlesztés</v>
          </cell>
          <cell r="I1299">
            <v>891</v>
          </cell>
          <cell r="P1299">
            <v>891</v>
          </cell>
          <cell r="Q1299">
            <v>655</v>
          </cell>
          <cell r="R1299">
            <v>236</v>
          </cell>
          <cell r="Z1299">
            <v>891</v>
          </cell>
          <cell r="AA1299">
            <v>0</v>
          </cell>
          <cell r="AB1299">
            <v>891</v>
          </cell>
        </row>
        <row r="1300">
          <cell r="C1300">
            <v>14</v>
          </cell>
          <cell r="D1300" t="str">
            <v>4% bérfejlesztés</v>
          </cell>
          <cell r="I1300">
            <v>-246</v>
          </cell>
          <cell r="P1300">
            <v>-246</v>
          </cell>
          <cell r="Q1300">
            <v>-181</v>
          </cell>
          <cell r="R1300">
            <v>-65</v>
          </cell>
          <cell r="Z1300">
            <v>-246</v>
          </cell>
          <cell r="AA1300">
            <v>0</v>
          </cell>
          <cell r="AB1300">
            <v>-246</v>
          </cell>
        </row>
        <row r="1301">
          <cell r="P1301">
            <v>0</v>
          </cell>
          <cell r="Z1301">
            <v>0</v>
          </cell>
          <cell r="AA1301">
            <v>0</v>
          </cell>
          <cell r="AB1301">
            <v>0</v>
          </cell>
        </row>
        <row r="1302">
          <cell r="P1302">
            <v>0</v>
          </cell>
          <cell r="Z1302">
            <v>0</v>
          </cell>
          <cell r="AA1302">
            <v>0</v>
          </cell>
          <cell r="AB1302">
            <v>0</v>
          </cell>
        </row>
        <row r="1303">
          <cell r="P1303">
            <v>0</v>
          </cell>
          <cell r="Z1303">
            <v>0</v>
          </cell>
          <cell r="AA1303">
            <v>0</v>
          </cell>
          <cell r="AB1303">
            <v>0</v>
          </cell>
        </row>
        <row r="1304">
          <cell r="P1304">
            <v>0</v>
          </cell>
          <cell r="Z1304">
            <v>0</v>
          </cell>
          <cell r="AA1304">
            <v>0</v>
          </cell>
          <cell r="AB1304">
            <v>0</v>
          </cell>
        </row>
        <row r="1305">
          <cell r="P1305">
            <v>0</v>
          </cell>
          <cell r="Z1305">
            <v>0</v>
          </cell>
          <cell r="AA1305">
            <v>0</v>
          </cell>
          <cell r="AB1305">
            <v>0</v>
          </cell>
        </row>
        <row r="1306">
          <cell r="P1306">
            <v>0</v>
          </cell>
          <cell r="Z1306">
            <v>0</v>
          </cell>
          <cell r="AA1306">
            <v>0</v>
          </cell>
          <cell r="AB1306">
            <v>0</v>
          </cell>
        </row>
        <row r="1307">
          <cell r="P1307">
            <v>0</v>
          </cell>
          <cell r="Z1307">
            <v>0</v>
          </cell>
          <cell r="AA1307">
            <v>0</v>
          </cell>
          <cell r="AB1307">
            <v>0</v>
          </cell>
        </row>
        <row r="1308">
          <cell r="P1308">
            <v>0</v>
          </cell>
          <cell r="Z1308">
            <v>0</v>
          </cell>
          <cell r="AA1308">
            <v>0</v>
          </cell>
          <cell r="AB1308">
            <v>0</v>
          </cell>
        </row>
        <row r="1309">
          <cell r="P1309">
            <v>0</v>
          </cell>
          <cell r="Z1309">
            <v>0</v>
          </cell>
          <cell r="AA1309">
            <v>0</v>
          </cell>
          <cell r="AB1309">
            <v>0</v>
          </cell>
        </row>
        <row r="1310">
          <cell r="P1310">
            <v>0</v>
          </cell>
          <cell r="Z1310">
            <v>0</v>
          </cell>
          <cell r="AA1310">
            <v>0</v>
          </cell>
          <cell r="AB1310">
            <v>0</v>
          </cell>
        </row>
        <row r="1311">
          <cell r="P1311">
            <v>0</v>
          </cell>
          <cell r="Z1311">
            <v>0</v>
          </cell>
          <cell r="AA1311">
            <v>0</v>
          </cell>
          <cell r="AB1311">
            <v>0</v>
          </cell>
        </row>
        <row r="1312">
          <cell r="P1312">
            <v>0</v>
          </cell>
          <cell r="Z1312">
            <v>0</v>
          </cell>
          <cell r="AA1312">
            <v>0</v>
          </cell>
          <cell r="AB1312">
            <v>0</v>
          </cell>
        </row>
        <row r="1313">
          <cell r="P1313">
            <v>0</v>
          </cell>
          <cell r="Z1313">
            <v>0</v>
          </cell>
          <cell r="AA1313">
            <v>0</v>
          </cell>
          <cell r="AB1313">
            <v>0</v>
          </cell>
        </row>
        <row r="1314">
          <cell r="B1314" t="str">
            <v>Összesen</v>
          </cell>
          <cell r="D1314" t="str">
            <v>Pécsi Szociális és Eü. Szakképző Isk.</v>
          </cell>
          <cell r="E1314">
            <v>4200</v>
          </cell>
          <cell r="F1314">
            <v>0</v>
          </cell>
          <cell r="G1314">
            <v>0</v>
          </cell>
          <cell r="H1314">
            <v>0</v>
          </cell>
          <cell r="I1314">
            <v>77144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5471</v>
          </cell>
          <cell r="O1314">
            <v>0</v>
          </cell>
          <cell r="P1314">
            <v>86815</v>
          </cell>
          <cell r="Q1314">
            <v>53375</v>
          </cell>
          <cell r="R1314">
            <v>21016</v>
          </cell>
          <cell r="S1314">
            <v>11713</v>
          </cell>
          <cell r="T1314">
            <v>0</v>
          </cell>
          <cell r="U1314">
            <v>0</v>
          </cell>
          <cell r="V1314">
            <v>0</v>
          </cell>
          <cell r="W1314">
            <v>711</v>
          </cell>
          <cell r="X1314">
            <v>0</v>
          </cell>
          <cell r="Y1314">
            <v>0</v>
          </cell>
          <cell r="Z1314">
            <v>86815</v>
          </cell>
          <cell r="AA1314">
            <v>0</v>
          </cell>
          <cell r="AB1314">
            <v>86815</v>
          </cell>
        </row>
        <row r="1315">
          <cell r="A1315">
            <v>36</v>
          </cell>
          <cell r="B1315" t="str">
            <v>Teleki B.K.-isk. Kollégium</v>
          </cell>
          <cell r="C1315">
            <v>1</v>
          </cell>
          <cell r="D1315" t="str">
            <v>00előirányzat</v>
          </cell>
          <cell r="E1315">
            <v>11910</v>
          </cell>
          <cell r="G1315">
            <v>7953</v>
          </cell>
          <cell r="I1315">
            <v>68798</v>
          </cell>
          <cell r="P1315">
            <v>88661</v>
          </cell>
          <cell r="Q1315">
            <v>36620</v>
          </cell>
          <cell r="R1315">
            <v>15074</v>
          </cell>
          <cell r="S1315">
            <v>36882</v>
          </cell>
          <cell r="W1315">
            <v>85</v>
          </cell>
          <cell r="Z1315">
            <v>88661</v>
          </cell>
          <cell r="AA1315">
            <v>0</v>
          </cell>
          <cell r="AB1315">
            <v>88661</v>
          </cell>
        </row>
        <row r="1316">
          <cell r="C1316">
            <v>2</v>
          </cell>
          <cell r="D1316" t="str">
            <v>jóváhagyott pénzmaradvány</v>
          </cell>
          <cell r="N1316">
            <v>334</v>
          </cell>
          <cell r="P1316">
            <v>334</v>
          </cell>
          <cell r="Q1316">
            <v>330</v>
          </cell>
          <cell r="R1316">
            <v>18</v>
          </cell>
          <cell r="S1316">
            <v>-14</v>
          </cell>
          <cell r="Z1316">
            <v>334</v>
          </cell>
          <cell r="AA1316">
            <v>0</v>
          </cell>
          <cell r="AB1316">
            <v>334</v>
          </cell>
        </row>
        <row r="1317">
          <cell r="C1317">
            <v>3</v>
          </cell>
          <cell r="D1317" t="str">
            <v>pm.terhelő bef.kötelezettség</v>
          </cell>
          <cell r="N1317">
            <v>25</v>
          </cell>
          <cell r="P1317">
            <v>25</v>
          </cell>
          <cell r="S1317">
            <v>25</v>
          </cell>
          <cell r="Z1317">
            <v>25</v>
          </cell>
          <cell r="AA1317">
            <v>0</v>
          </cell>
          <cell r="AB1317">
            <v>25</v>
          </cell>
        </row>
        <row r="1318">
          <cell r="C1318">
            <v>9</v>
          </cell>
          <cell r="D1318" t="str">
            <v>ped.szakkönyv</v>
          </cell>
          <cell r="I1318">
            <v>180</v>
          </cell>
          <cell r="P1318">
            <v>180</v>
          </cell>
          <cell r="Q1318">
            <v>180</v>
          </cell>
          <cell r="Z1318">
            <v>180</v>
          </cell>
          <cell r="AA1318">
            <v>0</v>
          </cell>
          <cell r="AB1318">
            <v>180</v>
          </cell>
        </row>
        <row r="1319">
          <cell r="C1319">
            <v>12</v>
          </cell>
          <cell r="D1319" t="str">
            <v>elvonás</v>
          </cell>
          <cell r="I1319">
            <v>-900</v>
          </cell>
          <cell r="P1319">
            <v>-900</v>
          </cell>
          <cell r="S1319">
            <v>-900</v>
          </cell>
          <cell r="Z1319">
            <v>-900</v>
          </cell>
          <cell r="AA1319">
            <v>0</v>
          </cell>
          <cell r="AB1319">
            <v>-900</v>
          </cell>
        </row>
        <row r="1320">
          <cell r="C1320">
            <v>13</v>
          </cell>
          <cell r="D1320" t="str">
            <v>bérfejlesztés</v>
          </cell>
          <cell r="I1320">
            <v>1099</v>
          </cell>
          <cell r="P1320">
            <v>1099</v>
          </cell>
          <cell r="Q1320">
            <v>808</v>
          </cell>
          <cell r="R1320">
            <v>291</v>
          </cell>
          <cell r="Z1320">
            <v>1099</v>
          </cell>
          <cell r="AA1320">
            <v>0</v>
          </cell>
          <cell r="AB1320">
            <v>1099</v>
          </cell>
        </row>
        <row r="1321">
          <cell r="C1321">
            <v>14</v>
          </cell>
          <cell r="D1321" t="str">
            <v>4% bérfejlesztés</v>
          </cell>
          <cell r="I1321">
            <v>-303</v>
          </cell>
          <cell r="P1321">
            <v>-303</v>
          </cell>
          <cell r="Q1321">
            <v>-223</v>
          </cell>
          <cell r="R1321">
            <v>-80</v>
          </cell>
          <cell r="Z1321">
            <v>-303</v>
          </cell>
          <cell r="AA1321">
            <v>0</v>
          </cell>
          <cell r="AB1321">
            <v>-303</v>
          </cell>
        </row>
        <row r="1322">
          <cell r="P1322">
            <v>0</v>
          </cell>
          <cell r="Z1322">
            <v>0</v>
          </cell>
          <cell r="AA1322">
            <v>0</v>
          </cell>
          <cell r="AB1322">
            <v>0</v>
          </cell>
        </row>
        <row r="1323">
          <cell r="P1323">
            <v>0</v>
          </cell>
          <cell r="Z1323">
            <v>0</v>
          </cell>
          <cell r="AA1323">
            <v>0</v>
          </cell>
          <cell r="AB1323">
            <v>0</v>
          </cell>
        </row>
        <row r="1324">
          <cell r="P1324">
            <v>0</v>
          </cell>
          <cell r="Z1324">
            <v>0</v>
          </cell>
          <cell r="AA1324">
            <v>0</v>
          </cell>
          <cell r="AB1324">
            <v>0</v>
          </cell>
        </row>
        <row r="1325">
          <cell r="P1325">
            <v>0</v>
          </cell>
          <cell r="Z1325">
            <v>0</v>
          </cell>
          <cell r="AA1325">
            <v>0</v>
          </cell>
          <cell r="AB1325">
            <v>0</v>
          </cell>
        </row>
        <row r="1326">
          <cell r="P1326">
            <v>0</v>
          </cell>
          <cell r="Z1326">
            <v>0</v>
          </cell>
          <cell r="AA1326">
            <v>0</v>
          </cell>
          <cell r="AB1326">
            <v>0</v>
          </cell>
        </row>
        <row r="1327">
          <cell r="P1327">
            <v>0</v>
          </cell>
          <cell r="Z1327">
            <v>0</v>
          </cell>
          <cell r="AA1327">
            <v>0</v>
          </cell>
          <cell r="AB1327">
            <v>0</v>
          </cell>
        </row>
        <row r="1328">
          <cell r="P1328">
            <v>0</v>
          </cell>
          <cell r="Z1328">
            <v>0</v>
          </cell>
          <cell r="AA1328">
            <v>0</v>
          </cell>
          <cell r="AB1328">
            <v>0</v>
          </cell>
        </row>
        <row r="1329">
          <cell r="P1329">
            <v>0</v>
          </cell>
          <cell r="Z1329">
            <v>0</v>
          </cell>
          <cell r="AA1329">
            <v>0</v>
          </cell>
          <cell r="AB1329">
            <v>0</v>
          </cell>
        </row>
        <row r="1330">
          <cell r="P1330">
            <v>0</v>
          </cell>
          <cell r="Z1330">
            <v>0</v>
          </cell>
          <cell r="AA1330">
            <v>0</v>
          </cell>
          <cell r="AB1330">
            <v>0</v>
          </cell>
        </row>
        <row r="1331">
          <cell r="P1331">
            <v>0</v>
          </cell>
          <cell r="Z1331">
            <v>0</v>
          </cell>
          <cell r="AA1331">
            <v>0</v>
          </cell>
          <cell r="AB1331">
            <v>0</v>
          </cell>
        </row>
        <row r="1332">
          <cell r="P1332">
            <v>0</v>
          </cell>
          <cell r="Z1332">
            <v>0</v>
          </cell>
          <cell r="AA1332">
            <v>0</v>
          </cell>
          <cell r="AB1332">
            <v>0</v>
          </cell>
        </row>
        <row r="1333">
          <cell r="P1333">
            <v>0</v>
          </cell>
          <cell r="Z1333">
            <v>0</v>
          </cell>
          <cell r="AA1333">
            <v>0</v>
          </cell>
          <cell r="AB1333">
            <v>0</v>
          </cell>
        </row>
        <row r="1334">
          <cell r="P1334">
            <v>0</v>
          </cell>
          <cell r="Z1334">
            <v>0</v>
          </cell>
          <cell r="AA1334">
            <v>0</v>
          </cell>
          <cell r="AB1334">
            <v>0</v>
          </cell>
        </row>
        <row r="1335">
          <cell r="P1335">
            <v>0</v>
          </cell>
          <cell r="Z1335">
            <v>0</v>
          </cell>
          <cell r="AA1335">
            <v>0</v>
          </cell>
          <cell r="AB1335">
            <v>0</v>
          </cell>
        </row>
        <row r="1336">
          <cell r="P1336">
            <v>0</v>
          </cell>
          <cell r="Z1336">
            <v>0</v>
          </cell>
          <cell r="AA1336">
            <v>0</v>
          </cell>
          <cell r="AB1336">
            <v>0</v>
          </cell>
        </row>
        <row r="1337">
          <cell r="P1337">
            <v>0</v>
          </cell>
          <cell r="Z1337">
            <v>0</v>
          </cell>
          <cell r="AA1337">
            <v>0</v>
          </cell>
          <cell r="AB1337">
            <v>0</v>
          </cell>
        </row>
        <row r="1338">
          <cell r="P1338">
            <v>0</v>
          </cell>
          <cell r="Y1338">
            <v>0</v>
          </cell>
          <cell r="Z1338">
            <v>0</v>
          </cell>
          <cell r="AA1338">
            <v>0</v>
          </cell>
          <cell r="AB1338">
            <v>0</v>
          </cell>
        </row>
        <row r="1339">
          <cell r="B1339" t="str">
            <v>Összesen</v>
          </cell>
          <cell r="D1339" t="str">
            <v>Teleki B.K.-isk. Kollégium</v>
          </cell>
          <cell r="E1339">
            <v>11910</v>
          </cell>
          <cell r="F1339">
            <v>0</v>
          </cell>
          <cell r="G1339">
            <v>7953</v>
          </cell>
          <cell r="H1339">
            <v>0</v>
          </cell>
          <cell r="I1339">
            <v>68874</v>
          </cell>
          <cell r="J1339">
            <v>0</v>
          </cell>
          <cell r="K1339">
            <v>0</v>
          </cell>
          <cell r="L1339">
            <v>0</v>
          </cell>
          <cell r="M1339">
            <v>0</v>
          </cell>
          <cell r="N1339">
            <v>359</v>
          </cell>
          <cell r="O1339">
            <v>0</v>
          </cell>
          <cell r="P1339">
            <v>89096</v>
          </cell>
          <cell r="Q1339">
            <v>37715</v>
          </cell>
          <cell r="R1339">
            <v>15303</v>
          </cell>
          <cell r="S1339">
            <v>35993</v>
          </cell>
          <cell r="T1339">
            <v>0</v>
          </cell>
          <cell r="U1339">
            <v>0</v>
          </cell>
          <cell r="V1339">
            <v>0</v>
          </cell>
          <cell r="W1339">
            <v>85</v>
          </cell>
          <cell r="X1339">
            <v>0</v>
          </cell>
          <cell r="Y1339">
            <v>0</v>
          </cell>
          <cell r="Z1339">
            <v>89096</v>
          </cell>
          <cell r="AA1339">
            <v>0</v>
          </cell>
          <cell r="AB1339">
            <v>89096</v>
          </cell>
        </row>
        <row r="1340">
          <cell r="A1340">
            <v>38</v>
          </cell>
          <cell r="B1340" t="str">
            <v>Kodály Z.uti Középisk.Koll.</v>
          </cell>
          <cell r="C1340">
            <v>1</v>
          </cell>
          <cell r="D1340" t="str">
            <v>00előirányzat</v>
          </cell>
          <cell r="E1340">
            <v>14139</v>
          </cell>
          <cell r="G1340">
            <v>7137</v>
          </cell>
          <cell r="I1340">
            <v>77210</v>
          </cell>
          <cell r="P1340">
            <v>98486</v>
          </cell>
          <cell r="Q1340">
            <v>38102</v>
          </cell>
          <cell r="R1340">
            <v>15851</v>
          </cell>
          <cell r="S1340">
            <v>43403</v>
          </cell>
          <cell r="W1340">
            <v>144</v>
          </cell>
          <cell r="Y1340">
            <v>986</v>
          </cell>
          <cell r="Z1340">
            <v>98486</v>
          </cell>
          <cell r="AA1340">
            <v>0</v>
          </cell>
          <cell r="AB1340">
            <v>98486</v>
          </cell>
        </row>
        <row r="1341">
          <cell r="C1341">
            <v>2</v>
          </cell>
          <cell r="D1341" t="str">
            <v>jóváhagyott pénzmaradvány</v>
          </cell>
          <cell r="N1341">
            <v>-1185</v>
          </cell>
          <cell r="P1341">
            <v>-1185</v>
          </cell>
          <cell r="Q1341">
            <v>50</v>
          </cell>
          <cell r="R1341">
            <v>18</v>
          </cell>
          <cell r="S1341">
            <v>-1253</v>
          </cell>
          <cell r="Z1341">
            <v>-1185</v>
          </cell>
          <cell r="AA1341">
            <v>0</v>
          </cell>
          <cell r="AB1341">
            <v>-1185</v>
          </cell>
        </row>
        <row r="1342">
          <cell r="C1342">
            <v>3</v>
          </cell>
          <cell r="D1342" t="str">
            <v>pm.terhelő bef.kötelezettség</v>
          </cell>
          <cell r="N1342">
            <v>1436</v>
          </cell>
          <cell r="P1342">
            <v>1436</v>
          </cell>
          <cell r="S1342">
            <v>1436</v>
          </cell>
          <cell r="Z1342">
            <v>1436</v>
          </cell>
          <cell r="AA1342">
            <v>0</v>
          </cell>
          <cell r="AB1342">
            <v>1436</v>
          </cell>
        </row>
        <row r="1343">
          <cell r="C1343">
            <v>9</v>
          </cell>
          <cell r="D1343" t="str">
            <v>ped.szakkönyv</v>
          </cell>
          <cell r="I1343">
            <v>225</v>
          </cell>
          <cell r="P1343">
            <v>225</v>
          </cell>
          <cell r="Q1343">
            <v>225</v>
          </cell>
          <cell r="Z1343">
            <v>225</v>
          </cell>
          <cell r="AA1343">
            <v>0</v>
          </cell>
          <cell r="AB1343">
            <v>225</v>
          </cell>
        </row>
        <row r="1344">
          <cell r="C1344">
            <v>12</v>
          </cell>
          <cell r="D1344" t="str">
            <v>elvonás</v>
          </cell>
          <cell r="I1344">
            <v>-1562</v>
          </cell>
          <cell r="P1344">
            <v>-1562</v>
          </cell>
          <cell r="S1344">
            <v>-1562</v>
          </cell>
          <cell r="Z1344">
            <v>-1562</v>
          </cell>
          <cell r="AA1344">
            <v>0</v>
          </cell>
          <cell r="AB1344">
            <v>-1562</v>
          </cell>
        </row>
        <row r="1345">
          <cell r="C1345">
            <v>13</v>
          </cell>
          <cell r="D1345" t="str">
            <v>bérfejlesztés</v>
          </cell>
          <cell r="I1345">
            <v>1244</v>
          </cell>
          <cell r="P1345">
            <v>1244</v>
          </cell>
          <cell r="Q1345">
            <v>915</v>
          </cell>
          <cell r="R1345">
            <v>329</v>
          </cell>
          <cell r="Z1345">
            <v>1244</v>
          </cell>
          <cell r="AA1345">
            <v>0</v>
          </cell>
          <cell r="AB1345">
            <v>1244</v>
          </cell>
        </row>
        <row r="1346">
          <cell r="C1346">
            <v>14</v>
          </cell>
          <cell r="D1346" t="str">
            <v>4% bérfejlesztés</v>
          </cell>
          <cell r="I1346">
            <v>-344</v>
          </cell>
          <cell r="P1346">
            <v>-344</v>
          </cell>
          <cell r="Q1346">
            <v>-253</v>
          </cell>
          <cell r="R1346">
            <v>-91</v>
          </cell>
          <cell r="Z1346">
            <v>-344</v>
          </cell>
          <cell r="AA1346">
            <v>0</v>
          </cell>
          <cell r="AB1346">
            <v>-344</v>
          </cell>
        </row>
        <row r="1347">
          <cell r="P1347">
            <v>0</v>
          </cell>
          <cell r="Z1347">
            <v>0</v>
          </cell>
          <cell r="AA1347">
            <v>0</v>
          </cell>
          <cell r="AB1347">
            <v>0</v>
          </cell>
        </row>
        <row r="1348">
          <cell r="P1348">
            <v>0</v>
          </cell>
          <cell r="Z1348">
            <v>0</v>
          </cell>
          <cell r="AA1348">
            <v>0</v>
          </cell>
          <cell r="AB1348">
            <v>0</v>
          </cell>
        </row>
        <row r="1349">
          <cell r="P1349">
            <v>0</v>
          </cell>
          <cell r="Z1349">
            <v>0</v>
          </cell>
          <cell r="AA1349">
            <v>0</v>
          </cell>
          <cell r="AB1349">
            <v>0</v>
          </cell>
        </row>
        <row r="1350">
          <cell r="P1350">
            <v>0</v>
          </cell>
          <cell r="Z1350">
            <v>0</v>
          </cell>
          <cell r="AA1350">
            <v>0</v>
          </cell>
          <cell r="AB1350">
            <v>0</v>
          </cell>
        </row>
        <row r="1351">
          <cell r="P1351">
            <v>0</v>
          </cell>
          <cell r="Z1351">
            <v>0</v>
          </cell>
          <cell r="AA1351">
            <v>0</v>
          </cell>
          <cell r="AB1351">
            <v>0</v>
          </cell>
        </row>
        <row r="1352">
          <cell r="P1352">
            <v>0</v>
          </cell>
          <cell r="Z1352">
            <v>0</v>
          </cell>
          <cell r="AA1352">
            <v>0</v>
          </cell>
          <cell r="AB1352">
            <v>0</v>
          </cell>
        </row>
        <row r="1353">
          <cell r="P1353">
            <v>0</v>
          </cell>
          <cell r="Z1353">
            <v>0</v>
          </cell>
          <cell r="AA1353">
            <v>0</v>
          </cell>
          <cell r="AB1353">
            <v>0</v>
          </cell>
        </row>
        <row r="1354">
          <cell r="P1354">
            <v>0</v>
          </cell>
          <cell r="Z1354">
            <v>0</v>
          </cell>
          <cell r="AA1354">
            <v>0</v>
          </cell>
          <cell r="AB1354">
            <v>0</v>
          </cell>
        </row>
        <row r="1355">
          <cell r="P1355">
            <v>0</v>
          </cell>
          <cell r="Z1355">
            <v>0</v>
          </cell>
          <cell r="AA1355">
            <v>0</v>
          </cell>
          <cell r="AB1355">
            <v>0</v>
          </cell>
        </row>
        <row r="1356">
          <cell r="P1356">
            <v>0</v>
          </cell>
          <cell r="Z1356">
            <v>0</v>
          </cell>
          <cell r="AA1356">
            <v>0</v>
          </cell>
          <cell r="AB1356">
            <v>0</v>
          </cell>
        </row>
        <row r="1357">
          <cell r="P1357">
            <v>0</v>
          </cell>
          <cell r="Z1357">
            <v>0</v>
          </cell>
          <cell r="AA1357">
            <v>0</v>
          </cell>
          <cell r="AB1357">
            <v>0</v>
          </cell>
        </row>
        <row r="1358">
          <cell r="P1358">
            <v>0</v>
          </cell>
          <cell r="Z1358">
            <v>0</v>
          </cell>
          <cell r="AA1358">
            <v>0</v>
          </cell>
          <cell r="AB1358">
            <v>0</v>
          </cell>
        </row>
        <row r="1359">
          <cell r="B1359" t="str">
            <v>Összesen</v>
          </cell>
          <cell r="D1359" t="str">
            <v>Kodály Z.uti Középisk.Koll.</v>
          </cell>
          <cell r="E1359">
            <v>14139</v>
          </cell>
          <cell r="F1359">
            <v>0</v>
          </cell>
          <cell r="G1359">
            <v>7137</v>
          </cell>
          <cell r="H1359">
            <v>0</v>
          </cell>
          <cell r="I1359">
            <v>76773</v>
          </cell>
          <cell r="J1359">
            <v>0</v>
          </cell>
          <cell r="K1359">
            <v>0</v>
          </cell>
          <cell r="L1359">
            <v>0</v>
          </cell>
          <cell r="M1359">
            <v>0</v>
          </cell>
          <cell r="N1359">
            <v>251</v>
          </cell>
          <cell r="O1359">
            <v>0</v>
          </cell>
          <cell r="P1359">
            <v>98300</v>
          </cell>
          <cell r="Q1359">
            <v>39039</v>
          </cell>
          <cell r="R1359">
            <v>16107</v>
          </cell>
          <cell r="S1359">
            <v>42024</v>
          </cell>
          <cell r="T1359">
            <v>0</v>
          </cell>
          <cell r="U1359">
            <v>0</v>
          </cell>
          <cell r="V1359">
            <v>0</v>
          </cell>
          <cell r="W1359">
            <v>144</v>
          </cell>
          <cell r="X1359">
            <v>0</v>
          </cell>
          <cell r="Y1359">
            <v>986</v>
          </cell>
          <cell r="Z1359">
            <v>98300</v>
          </cell>
          <cell r="AA1359">
            <v>0</v>
          </cell>
          <cell r="AB1359">
            <v>98300</v>
          </cell>
        </row>
        <row r="1360">
          <cell r="A1360">
            <v>39</v>
          </cell>
          <cell r="B1360" t="str">
            <v>Hajnóczy J.Középiskolai Koll.</v>
          </cell>
          <cell r="C1360">
            <v>1</v>
          </cell>
          <cell r="D1360" t="str">
            <v>00előirányzat</v>
          </cell>
          <cell r="E1360">
            <v>21580</v>
          </cell>
          <cell r="G1360">
            <v>18000</v>
          </cell>
          <cell r="I1360">
            <v>132154</v>
          </cell>
          <cell r="P1360">
            <v>171734</v>
          </cell>
          <cell r="Q1360">
            <v>71426</v>
          </cell>
          <cell r="R1360">
            <v>29793</v>
          </cell>
          <cell r="S1360">
            <v>70390</v>
          </cell>
          <cell r="W1360">
            <v>125</v>
          </cell>
          <cell r="Z1360">
            <v>171734</v>
          </cell>
          <cell r="AA1360">
            <v>0</v>
          </cell>
          <cell r="AB1360">
            <v>171734</v>
          </cell>
        </row>
        <row r="1361">
          <cell r="C1361">
            <v>2</v>
          </cell>
          <cell r="D1361" t="str">
            <v>jóváhagyott pénzmaradvány</v>
          </cell>
          <cell r="N1361">
            <v>3036</v>
          </cell>
          <cell r="P1361">
            <v>3036</v>
          </cell>
          <cell r="Q1361">
            <v>1373</v>
          </cell>
          <cell r="R1361">
            <v>347</v>
          </cell>
          <cell r="Y1361">
            <v>1316</v>
          </cell>
          <cell r="Z1361">
            <v>3036</v>
          </cell>
          <cell r="AA1361">
            <v>0</v>
          </cell>
          <cell r="AB1361">
            <v>3036</v>
          </cell>
        </row>
        <row r="1362">
          <cell r="C1362">
            <v>4</v>
          </cell>
          <cell r="D1362" t="str">
            <v>tárgyévi eir.mód.korrekció</v>
          </cell>
          <cell r="I1362">
            <v>765</v>
          </cell>
          <cell r="P1362">
            <v>765</v>
          </cell>
          <cell r="Y1362">
            <v>765</v>
          </cell>
          <cell r="Z1362">
            <v>765</v>
          </cell>
          <cell r="AA1362">
            <v>0</v>
          </cell>
          <cell r="AB1362">
            <v>765</v>
          </cell>
        </row>
        <row r="1363">
          <cell r="C1363">
            <v>9</v>
          </cell>
          <cell r="D1363" t="str">
            <v>ped.szakkönyv</v>
          </cell>
          <cell r="I1363">
            <v>360</v>
          </cell>
          <cell r="P1363">
            <v>360</v>
          </cell>
          <cell r="Q1363">
            <v>360</v>
          </cell>
          <cell r="Z1363">
            <v>360</v>
          </cell>
          <cell r="AA1363">
            <v>0</v>
          </cell>
          <cell r="AB1363">
            <v>360</v>
          </cell>
        </row>
        <row r="1364">
          <cell r="D1364" t="str">
            <v>sh.</v>
          </cell>
          <cell r="J1364">
            <v>829</v>
          </cell>
          <cell r="M1364">
            <v>56</v>
          </cell>
          <cell r="P1364">
            <v>885</v>
          </cell>
          <cell r="S1364">
            <v>829</v>
          </cell>
          <cell r="X1364">
            <v>56</v>
          </cell>
          <cell r="Z1364">
            <v>885</v>
          </cell>
          <cell r="AA1364">
            <v>0</v>
          </cell>
          <cell r="AB1364">
            <v>885</v>
          </cell>
        </row>
        <row r="1365">
          <cell r="C1365">
            <v>12</v>
          </cell>
          <cell r="D1365" t="str">
            <v>elvonás</v>
          </cell>
          <cell r="I1365">
            <v>-1391</v>
          </cell>
          <cell r="P1365">
            <v>-1391</v>
          </cell>
          <cell r="S1365">
            <v>-1391</v>
          </cell>
          <cell r="Z1365">
            <v>-1391</v>
          </cell>
          <cell r="AA1365">
            <v>0</v>
          </cell>
          <cell r="AB1365">
            <v>-1391</v>
          </cell>
        </row>
        <row r="1366">
          <cell r="C1366">
            <v>13</v>
          </cell>
          <cell r="D1366" t="str">
            <v>bérfejlesztés</v>
          </cell>
          <cell r="I1366">
            <v>2625</v>
          </cell>
          <cell r="P1366">
            <v>2625</v>
          </cell>
          <cell r="Q1366">
            <v>1930</v>
          </cell>
          <cell r="R1366">
            <v>695</v>
          </cell>
          <cell r="Z1366">
            <v>2625</v>
          </cell>
          <cell r="AA1366">
            <v>0</v>
          </cell>
          <cell r="AB1366">
            <v>2625</v>
          </cell>
        </row>
        <row r="1367">
          <cell r="C1367">
            <v>14</v>
          </cell>
          <cell r="D1367" t="str">
            <v>4% bérfejlesztés</v>
          </cell>
          <cell r="I1367">
            <v>-725</v>
          </cell>
          <cell r="P1367">
            <v>-725</v>
          </cell>
          <cell r="Q1367">
            <v>-533</v>
          </cell>
          <cell r="R1367">
            <v>-192</v>
          </cell>
          <cell r="Z1367">
            <v>-725</v>
          </cell>
          <cell r="AA1367">
            <v>0</v>
          </cell>
          <cell r="AB1367">
            <v>-725</v>
          </cell>
        </row>
        <row r="1368">
          <cell r="P1368">
            <v>0</v>
          </cell>
          <cell r="Z1368">
            <v>0</v>
          </cell>
          <cell r="AA1368">
            <v>0</v>
          </cell>
          <cell r="AB1368">
            <v>0</v>
          </cell>
        </row>
        <row r="1369">
          <cell r="P1369">
            <v>0</v>
          </cell>
          <cell r="Z1369">
            <v>0</v>
          </cell>
          <cell r="AA1369">
            <v>0</v>
          </cell>
          <cell r="AB1369">
            <v>0</v>
          </cell>
        </row>
        <row r="1370">
          <cell r="P1370">
            <v>0</v>
          </cell>
          <cell r="Z1370">
            <v>0</v>
          </cell>
          <cell r="AA1370">
            <v>0</v>
          </cell>
          <cell r="AB1370">
            <v>0</v>
          </cell>
        </row>
        <row r="1371">
          <cell r="P1371">
            <v>0</v>
          </cell>
          <cell r="Z1371">
            <v>0</v>
          </cell>
          <cell r="AA1371">
            <v>0</v>
          </cell>
          <cell r="AB1371">
            <v>0</v>
          </cell>
        </row>
        <row r="1372">
          <cell r="P1372">
            <v>0</v>
          </cell>
          <cell r="Z1372">
            <v>0</v>
          </cell>
          <cell r="AA1372">
            <v>0</v>
          </cell>
          <cell r="AB1372">
            <v>0</v>
          </cell>
        </row>
        <row r="1373">
          <cell r="P1373">
            <v>0</v>
          </cell>
          <cell r="Z1373">
            <v>0</v>
          </cell>
          <cell r="AA1373">
            <v>0</v>
          </cell>
          <cell r="AB1373">
            <v>0</v>
          </cell>
        </row>
        <row r="1374">
          <cell r="P1374">
            <v>0</v>
          </cell>
          <cell r="Z1374">
            <v>0</v>
          </cell>
          <cell r="AA1374">
            <v>0</v>
          </cell>
          <cell r="AB1374">
            <v>0</v>
          </cell>
        </row>
        <row r="1375">
          <cell r="P1375">
            <v>0</v>
          </cell>
          <cell r="Z1375">
            <v>0</v>
          </cell>
          <cell r="AA1375">
            <v>0</v>
          </cell>
          <cell r="AB1375">
            <v>0</v>
          </cell>
        </row>
        <row r="1376">
          <cell r="P1376">
            <v>0</v>
          </cell>
          <cell r="Z1376">
            <v>0</v>
          </cell>
          <cell r="AA1376">
            <v>0</v>
          </cell>
          <cell r="AB1376">
            <v>0</v>
          </cell>
        </row>
        <row r="1377">
          <cell r="P1377">
            <v>0</v>
          </cell>
          <cell r="Z1377">
            <v>0</v>
          </cell>
          <cell r="AA1377">
            <v>0</v>
          </cell>
          <cell r="AB1377">
            <v>0</v>
          </cell>
        </row>
        <row r="1378">
          <cell r="P1378">
            <v>0</v>
          </cell>
          <cell r="Z1378">
            <v>0</v>
          </cell>
          <cell r="AA1378">
            <v>0</v>
          </cell>
          <cell r="AB1378">
            <v>0</v>
          </cell>
        </row>
        <row r="1379">
          <cell r="P1379">
            <v>0</v>
          </cell>
          <cell r="Z1379">
            <v>0</v>
          </cell>
          <cell r="AA1379">
            <v>0</v>
          </cell>
          <cell r="AB1379">
            <v>0</v>
          </cell>
        </row>
        <row r="1380">
          <cell r="P1380">
            <v>0</v>
          </cell>
          <cell r="Z1380">
            <v>0</v>
          </cell>
          <cell r="AA1380">
            <v>0</v>
          </cell>
          <cell r="AB1380">
            <v>0</v>
          </cell>
        </row>
        <row r="1381">
          <cell r="P1381">
            <v>0</v>
          </cell>
          <cell r="Z1381">
            <v>0</v>
          </cell>
          <cell r="AA1381">
            <v>0</v>
          </cell>
          <cell r="AB1381">
            <v>0</v>
          </cell>
        </row>
        <row r="1382">
          <cell r="P1382">
            <v>0</v>
          </cell>
          <cell r="Z1382">
            <v>0</v>
          </cell>
          <cell r="AA1382">
            <v>0</v>
          </cell>
          <cell r="AB1382">
            <v>0</v>
          </cell>
        </row>
        <row r="1383">
          <cell r="P1383">
            <v>0</v>
          </cell>
          <cell r="Z1383">
            <v>0</v>
          </cell>
          <cell r="AA1383">
            <v>0</v>
          </cell>
          <cell r="AB1383">
            <v>0</v>
          </cell>
        </row>
        <row r="1384">
          <cell r="P1384">
            <v>0</v>
          </cell>
          <cell r="Z1384">
            <v>0</v>
          </cell>
          <cell r="AA1384">
            <v>0</v>
          </cell>
          <cell r="AB1384">
            <v>0</v>
          </cell>
        </row>
        <row r="1385">
          <cell r="P1385">
            <v>0</v>
          </cell>
          <cell r="Z1385">
            <v>0</v>
          </cell>
          <cell r="AA1385">
            <v>0</v>
          </cell>
          <cell r="AB1385">
            <v>0</v>
          </cell>
        </row>
        <row r="1386">
          <cell r="P1386">
            <v>0</v>
          </cell>
          <cell r="Z1386">
            <v>0</v>
          </cell>
          <cell r="AA1386">
            <v>0</v>
          </cell>
          <cell r="AB1386">
            <v>0</v>
          </cell>
        </row>
        <row r="1387">
          <cell r="P1387">
            <v>0</v>
          </cell>
          <cell r="Z1387">
            <v>0</v>
          </cell>
          <cell r="AA1387">
            <v>0</v>
          </cell>
          <cell r="AB1387">
            <v>0</v>
          </cell>
        </row>
        <row r="1388">
          <cell r="P1388">
            <v>0</v>
          </cell>
          <cell r="Z1388">
            <v>0</v>
          </cell>
          <cell r="AA1388">
            <v>0</v>
          </cell>
          <cell r="AB1388">
            <v>0</v>
          </cell>
        </row>
        <row r="1389">
          <cell r="P1389">
            <v>0</v>
          </cell>
          <cell r="Z1389">
            <v>0</v>
          </cell>
          <cell r="AA1389">
            <v>0</v>
          </cell>
          <cell r="AB1389">
            <v>0</v>
          </cell>
        </row>
        <row r="1390">
          <cell r="P1390">
            <v>0</v>
          </cell>
          <cell r="Z1390">
            <v>0</v>
          </cell>
          <cell r="AA1390">
            <v>0</v>
          </cell>
          <cell r="AB1390">
            <v>0</v>
          </cell>
        </row>
        <row r="1391">
          <cell r="P1391">
            <v>0</v>
          </cell>
          <cell r="Z1391">
            <v>0</v>
          </cell>
          <cell r="AA1391">
            <v>0</v>
          </cell>
          <cell r="AB1391">
            <v>0</v>
          </cell>
        </row>
        <row r="1392">
          <cell r="B1392" t="str">
            <v>Összesen</v>
          </cell>
          <cell r="D1392" t="str">
            <v>Hajnóczy J.Középisk. Koll.</v>
          </cell>
          <cell r="E1392">
            <v>21580</v>
          </cell>
          <cell r="F1392">
            <v>0</v>
          </cell>
          <cell r="G1392">
            <v>18000</v>
          </cell>
          <cell r="H1392">
            <v>0</v>
          </cell>
          <cell r="I1392">
            <v>133788</v>
          </cell>
          <cell r="J1392">
            <v>829</v>
          </cell>
          <cell r="K1392">
            <v>0</v>
          </cell>
          <cell r="L1392">
            <v>0</v>
          </cell>
          <cell r="M1392">
            <v>56</v>
          </cell>
          <cell r="N1392">
            <v>3036</v>
          </cell>
          <cell r="O1392">
            <v>0</v>
          </cell>
          <cell r="P1392">
            <v>177289</v>
          </cell>
          <cell r="Q1392">
            <v>74556</v>
          </cell>
          <cell r="R1392">
            <v>30643</v>
          </cell>
          <cell r="S1392">
            <v>69828</v>
          </cell>
          <cell r="T1392">
            <v>0</v>
          </cell>
          <cell r="U1392">
            <v>0</v>
          </cell>
          <cell r="V1392">
            <v>0</v>
          </cell>
          <cell r="W1392">
            <v>125</v>
          </cell>
          <cell r="X1392">
            <v>56</v>
          </cell>
          <cell r="Y1392">
            <v>2081</v>
          </cell>
          <cell r="Z1392">
            <v>177289</v>
          </cell>
          <cell r="AA1392">
            <v>0</v>
          </cell>
          <cell r="AB1392">
            <v>177289</v>
          </cell>
        </row>
        <row r="1393">
          <cell r="A1393">
            <v>40</v>
          </cell>
          <cell r="B1393" t="str">
            <v>Középiskolai Kp.MENZA</v>
          </cell>
          <cell r="C1393">
            <v>1</v>
          </cell>
          <cell r="D1393" t="str">
            <v>00előirányzat</v>
          </cell>
          <cell r="E1393">
            <v>6249</v>
          </cell>
          <cell r="G1393">
            <v>21010</v>
          </cell>
          <cell r="I1393">
            <v>28592</v>
          </cell>
          <cell r="P1393">
            <v>55851</v>
          </cell>
          <cell r="Q1393">
            <v>13974</v>
          </cell>
          <cell r="R1393">
            <v>6352</v>
          </cell>
          <cell r="S1393">
            <v>30451</v>
          </cell>
          <cell r="W1393">
            <v>807</v>
          </cell>
          <cell r="Y1393">
            <v>4267</v>
          </cell>
          <cell r="Z1393">
            <v>55851</v>
          </cell>
          <cell r="AA1393">
            <v>0</v>
          </cell>
          <cell r="AB1393">
            <v>55851</v>
          </cell>
        </row>
        <row r="1394">
          <cell r="D1394" t="str">
            <v>sh.</v>
          </cell>
          <cell r="P1394">
            <v>0</v>
          </cell>
          <cell r="S1394">
            <v>-55</v>
          </cell>
          <cell r="X1394">
            <v>55</v>
          </cell>
          <cell r="Z1394">
            <v>0</v>
          </cell>
          <cell r="AA1394">
            <v>0</v>
          </cell>
          <cell r="AB1394">
            <v>0</v>
          </cell>
        </row>
        <row r="1395">
          <cell r="C1395">
            <v>2</v>
          </cell>
          <cell r="D1395" t="str">
            <v>jóváhagyott pénzmaradvány</v>
          </cell>
          <cell r="N1395">
            <v>902</v>
          </cell>
          <cell r="P1395">
            <v>902</v>
          </cell>
          <cell r="Q1395">
            <v>310</v>
          </cell>
          <cell r="R1395">
            <v>122</v>
          </cell>
          <cell r="Y1395">
            <v>470</v>
          </cell>
          <cell r="Z1395">
            <v>902</v>
          </cell>
          <cell r="AA1395">
            <v>0</v>
          </cell>
          <cell r="AB1395">
            <v>902</v>
          </cell>
        </row>
        <row r="1396">
          <cell r="C1396">
            <v>3</v>
          </cell>
          <cell r="D1396" t="str">
            <v>pm.terhelő bef.kötelezettség</v>
          </cell>
          <cell r="N1396">
            <v>1032</v>
          </cell>
          <cell r="P1396">
            <v>1032</v>
          </cell>
          <cell r="S1396">
            <v>1032</v>
          </cell>
          <cell r="Z1396">
            <v>1032</v>
          </cell>
          <cell r="AA1396">
            <v>0</v>
          </cell>
          <cell r="AB1396">
            <v>1032</v>
          </cell>
        </row>
        <row r="1397">
          <cell r="C1397">
            <v>12</v>
          </cell>
          <cell r="D1397" t="str">
            <v>elvonás</v>
          </cell>
          <cell r="I1397">
            <v>-153</v>
          </cell>
          <cell r="P1397">
            <v>-153</v>
          </cell>
          <cell r="S1397">
            <v>-153</v>
          </cell>
          <cell r="Z1397">
            <v>-153</v>
          </cell>
          <cell r="AA1397">
            <v>0</v>
          </cell>
          <cell r="AB1397">
            <v>-153</v>
          </cell>
        </row>
        <row r="1398">
          <cell r="C1398">
            <v>13</v>
          </cell>
          <cell r="D1398" t="str">
            <v>bérfejlesztés</v>
          </cell>
          <cell r="I1398">
            <v>998</v>
          </cell>
          <cell r="P1398">
            <v>998</v>
          </cell>
          <cell r="Q1398">
            <v>734</v>
          </cell>
          <cell r="R1398">
            <v>264</v>
          </cell>
          <cell r="Z1398">
            <v>998</v>
          </cell>
          <cell r="AA1398">
            <v>0</v>
          </cell>
          <cell r="AB1398">
            <v>998</v>
          </cell>
        </row>
        <row r="1399">
          <cell r="C1399">
            <v>14</v>
          </cell>
          <cell r="D1399" t="str">
            <v>4% bérfejlesztés</v>
          </cell>
          <cell r="I1399">
            <v>-276</v>
          </cell>
          <cell r="P1399">
            <v>-276</v>
          </cell>
          <cell r="Q1399">
            <v>-203</v>
          </cell>
          <cell r="R1399">
            <v>-73</v>
          </cell>
          <cell r="Z1399">
            <v>-276</v>
          </cell>
          <cell r="AA1399">
            <v>0</v>
          </cell>
          <cell r="AB1399">
            <v>-276</v>
          </cell>
        </row>
        <row r="1400">
          <cell r="P1400">
            <v>0</v>
          </cell>
          <cell r="Z1400">
            <v>0</v>
          </cell>
          <cell r="AA1400">
            <v>0</v>
          </cell>
          <cell r="AB1400">
            <v>0</v>
          </cell>
        </row>
        <row r="1401">
          <cell r="P1401">
            <v>0</v>
          </cell>
          <cell r="Z1401">
            <v>0</v>
          </cell>
          <cell r="AA1401">
            <v>0</v>
          </cell>
          <cell r="AB1401">
            <v>0</v>
          </cell>
        </row>
        <row r="1402">
          <cell r="P1402">
            <v>0</v>
          </cell>
          <cell r="Z1402">
            <v>0</v>
          </cell>
          <cell r="AA1402">
            <v>0</v>
          </cell>
          <cell r="AB1402">
            <v>0</v>
          </cell>
        </row>
        <row r="1403">
          <cell r="P1403">
            <v>0</v>
          </cell>
          <cell r="Z1403">
            <v>0</v>
          </cell>
          <cell r="AA1403">
            <v>0</v>
          </cell>
          <cell r="AB1403">
            <v>0</v>
          </cell>
        </row>
        <row r="1404">
          <cell r="P1404">
            <v>0</v>
          </cell>
          <cell r="Z1404">
            <v>0</v>
          </cell>
          <cell r="AA1404">
            <v>0</v>
          </cell>
          <cell r="AB1404">
            <v>0</v>
          </cell>
        </row>
        <row r="1405">
          <cell r="P1405">
            <v>0</v>
          </cell>
          <cell r="Z1405">
            <v>0</v>
          </cell>
          <cell r="AA1405">
            <v>0</v>
          </cell>
          <cell r="AB1405">
            <v>0</v>
          </cell>
        </row>
        <row r="1406">
          <cell r="B1406" t="str">
            <v>Összesen</v>
          </cell>
          <cell r="D1406" t="str">
            <v>Középiskolai Kp.MENZA</v>
          </cell>
          <cell r="E1406">
            <v>6249</v>
          </cell>
          <cell r="F1406">
            <v>0</v>
          </cell>
          <cell r="G1406">
            <v>21010</v>
          </cell>
          <cell r="H1406">
            <v>0</v>
          </cell>
          <cell r="I1406">
            <v>29161</v>
          </cell>
          <cell r="J1406">
            <v>0</v>
          </cell>
          <cell r="K1406">
            <v>0</v>
          </cell>
          <cell r="L1406">
            <v>0</v>
          </cell>
          <cell r="M1406">
            <v>0</v>
          </cell>
          <cell r="N1406">
            <v>1934</v>
          </cell>
          <cell r="O1406">
            <v>0</v>
          </cell>
          <cell r="P1406">
            <v>58354</v>
          </cell>
          <cell r="Q1406">
            <v>14815</v>
          </cell>
          <cell r="R1406">
            <v>6665</v>
          </cell>
          <cell r="S1406">
            <v>31275</v>
          </cell>
          <cell r="T1406">
            <v>0</v>
          </cell>
          <cell r="U1406">
            <v>0</v>
          </cell>
          <cell r="V1406">
            <v>0</v>
          </cell>
          <cell r="W1406">
            <v>807</v>
          </cell>
          <cell r="X1406">
            <v>55</v>
          </cell>
          <cell r="Y1406">
            <v>4737</v>
          </cell>
          <cell r="Z1406">
            <v>58354</v>
          </cell>
          <cell r="AA1406">
            <v>0</v>
          </cell>
          <cell r="AB1406">
            <v>58354</v>
          </cell>
        </row>
        <row r="1407">
          <cell r="A1407">
            <v>42</v>
          </cell>
          <cell r="B1407" t="str">
            <v>Városi Könyvtár</v>
          </cell>
          <cell r="C1407">
            <v>1</v>
          </cell>
          <cell r="D1407" t="str">
            <v>00előirányzat</v>
          </cell>
          <cell r="G1407">
            <v>1490</v>
          </cell>
          <cell r="H1407">
            <v>1980</v>
          </cell>
          <cell r="I1407">
            <v>52481</v>
          </cell>
          <cell r="M1407">
            <v>900</v>
          </cell>
          <cell r="P1407">
            <v>56851</v>
          </cell>
          <cell r="Q1407">
            <v>30655</v>
          </cell>
          <cell r="R1407">
            <v>12340</v>
          </cell>
          <cell r="S1407">
            <v>10976</v>
          </cell>
          <cell r="X1407">
            <v>2880</v>
          </cell>
          <cell r="Z1407">
            <v>56851</v>
          </cell>
          <cell r="AA1407">
            <v>0</v>
          </cell>
          <cell r="AB1407">
            <v>56851</v>
          </cell>
        </row>
        <row r="1408">
          <cell r="C1408">
            <v>2</v>
          </cell>
          <cell r="D1408" t="str">
            <v>jóváhagyott pénzmaradvány</v>
          </cell>
          <cell r="N1408">
            <v>888</v>
          </cell>
          <cell r="P1408">
            <v>888</v>
          </cell>
          <cell r="Q1408">
            <v>336</v>
          </cell>
          <cell r="R1408">
            <v>121</v>
          </cell>
          <cell r="Y1408">
            <v>431</v>
          </cell>
          <cell r="Z1408">
            <v>888</v>
          </cell>
          <cell r="AA1408">
            <v>0</v>
          </cell>
          <cell r="AB1408">
            <v>888</v>
          </cell>
        </row>
        <row r="1409">
          <cell r="C1409">
            <v>3</v>
          </cell>
          <cell r="D1409" t="str">
            <v>pm.terhelő bef.kötelezettség</v>
          </cell>
          <cell r="N1409">
            <v>30</v>
          </cell>
          <cell r="P1409">
            <v>30</v>
          </cell>
          <cell r="S1409">
            <v>30</v>
          </cell>
          <cell r="Z1409">
            <v>30</v>
          </cell>
          <cell r="AA1409">
            <v>0</v>
          </cell>
          <cell r="AB1409">
            <v>30</v>
          </cell>
        </row>
        <row r="1410">
          <cell r="B1410" t="str">
            <v>Újvári keret 40.évforduló</v>
          </cell>
          <cell r="D1410" t="str">
            <v>pót1(2)</v>
          </cell>
          <cell r="I1410">
            <v>70</v>
          </cell>
          <cell r="P1410">
            <v>70</v>
          </cell>
          <cell r="S1410">
            <v>70</v>
          </cell>
          <cell r="Z1410">
            <v>70</v>
          </cell>
          <cell r="AA1410">
            <v>0</v>
          </cell>
          <cell r="AB1410">
            <v>70</v>
          </cell>
        </row>
        <row r="1411">
          <cell r="C1411">
            <v>12</v>
          </cell>
          <cell r="D1411" t="str">
            <v>elvonás</v>
          </cell>
          <cell r="I1411">
            <v>-138</v>
          </cell>
          <cell r="P1411">
            <v>-138</v>
          </cell>
          <cell r="S1411">
            <v>-138</v>
          </cell>
          <cell r="Z1411">
            <v>-138</v>
          </cell>
          <cell r="AA1411">
            <v>0</v>
          </cell>
          <cell r="AB1411">
            <v>-138</v>
          </cell>
        </row>
        <row r="1412">
          <cell r="C1412">
            <v>13</v>
          </cell>
          <cell r="D1412" t="str">
            <v>bérfejlesztés</v>
          </cell>
          <cell r="I1412">
            <v>2353</v>
          </cell>
          <cell r="P1412">
            <v>2353</v>
          </cell>
          <cell r="Q1412">
            <v>1730</v>
          </cell>
          <cell r="R1412">
            <v>623</v>
          </cell>
          <cell r="Z1412">
            <v>2353</v>
          </cell>
          <cell r="AA1412">
            <v>0</v>
          </cell>
          <cell r="AB1412">
            <v>2353</v>
          </cell>
        </row>
        <row r="1413">
          <cell r="C1413">
            <v>14</v>
          </cell>
          <cell r="D1413" t="str">
            <v>4% bérfejlesztés</v>
          </cell>
          <cell r="I1413">
            <v>-650</v>
          </cell>
          <cell r="P1413">
            <v>-650</v>
          </cell>
          <cell r="Q1413">
            <v>-478</v>
          </cell>
          <cell r="R1413">
            <v>-172</v>
          </cell>
          <cell r="Z1413">
            <v>-650</v>
          </cell>
          <cell r="AA1413">
            <v>0</v>
          </cell>
          <cell r="AB1413">
            <v>-650</v>
          </cell>
        </row>
        <row r="1414">
          <cell r="P1414">
            <v>0</v>
          </cell>
          <cell r="Z1414">
            <v>0</v>
          </cell>
          <cell r="AA1414">
            <v>0</v>
          </cell>
          <cell r="AB1414">
            <v>0</v>
          </cell>
        </row>
        <row r="1415">
          <cell r="P1415">
            <v>0</v>
          </cell>
          <cell r="Z1415">
            <v>0</v>
          </cell>
          <cell r="AA1415">
            <v>0</v>
          </cell>
          <cell r="AB1415">
            <v>0</v>
          </cell>
        </row>
        <row r="1416">
          <cell r="P1416">
            <v>0</v>
          </cell>
          <cell r="Z1416">
            <v>0</v>
          </cell>
          <cell r="AA1416">
            <v>0</v>
          </cell>
          <cell r="AB1416">
            <v>0</v>
          </cell>
        </row>
        <row r="1417">
          <cell r="P1417">
            <v>0</v>
          </cell>
          <cell r="Z1417">
            <v>0</v>
          </cell>
          <cell r="AA1417">
            <v>0</v>
          </cell>
          <cell r="AB1417">
            <v>0</v>
          </cell>
        </row>
        <row r="1418">
          <cell r="P1418">
            <v>0</v>
          </cell>
          <cell r="Z1418">
            <v>0</v>
          </cell>
          <cell r="AA1418">
            <v>0</v>
          </cell>
          <cell r="AB1418">
            <v>0</v>
          </cell>
        </row>
        <row r="1419">
          <cell r="P1419">
            <v>0</v>
          </cell>
          <cell r="Z1419">
            <v>0</v>
          </cell>
          <cell r="AA1419">
            <v>0</v>
          </cell>
          <cell r="AB1419">
            <v>0</v>
          </cell>
        </row>
        <row r="1420">
          <cell r="P1420">
            <v>0</v>
          </cell>
          <cell r="Z1420">
            <v>0</v>
          </cell>
          <cell r="AA1420">
            <v>0</v>
          </cell>
          <cell r="AB1420">
            <v>0</v>
          </cell>
        </row>
        <row r="1421">
          <cell r="P1421">
            <v>0</v>
          </cell>
          <cell r="Z1421">
            <v>0</v>
          </cell>
          <cell r="AA1421">
            <v>0</v>
          </cell>
          <cell r="AB1421">
            <v>0</v>
          </cell>
        </row>
        <row r="1422">
          <cell r="P1422">
            <v>0</v>
          </cell>
          <cell r="Z1422">
            <v>0</v>
          </cell>
          <cell r="AA1422">
            <v>0</v>
          </cell>
          <cell r="AB1422">
            <v>0</v>
          </cell>
        </row>
        <row r="1423">
          <cell r="B1423" t="str">
            <v>Összesen</v>
          </cell>
          <cell r="D1423" t="str">
            <v>Városi Könyvtár</v>
          </cell>
          <cell r="E1423">
            <v>0</v>
          </cell>
          <cell r="F1423">
            <v>0</v>
          </cell>
          <cell r="G1423">
            <v>1490</v>
          </cell>
          <cell r="H1423">
            <v>1980</v>
          </cell>
          <cell r="I1423">
            <v>54116</v>
          </cell>
          <cell r="J1423">
            <v>0</v>
          </cell>
          <cell r="K1423">
            <v>0</v>
          </cell>
          <cell r="L1423">
            <v>0</v>
          </cell>
          <cell r="M1423">
            <v>900</v>
          </cell>
          <cell r="N1423">
            <v>918</v>
          </cell>
          <cell r="O1423">
            <v>0</v>
          </cell>
          <cell r="P1423">
            <v>59404</v>
          </cell>
          <cell r="Q1423">
            <v>32243</v>
          </cell>
          <cell r="R1423">
            <v>12912</v>
          </cell>
          <cell r="S1423">
            <v>10938</v>
          </cell>
          <cell r="T1423">
            <v>0</v>
          </cell>
          <cell r="U1423">
            <v>0</v>
          </cell>
          <cell r="V1423">
            <v>0</v>
          </cell>
          <cell r="W1423">
            <v>0</v>
          </cell>
          <cell r="X1423">
            <v>2880</v>
          </cell>
          <cell r="Y1423">
            <v>431</v>
          </cell>
          <cell r="Z1423">
            <v>59404</v>
          </cell>
          <cell r="AA1423">
            <v>0</v>
          </cell>
          <cell r="AB1423">
            <v>59404</v>
          </cell>
        </row>
        <row r="1424">
          <cell r="A1424">
            <v>43</v>
          </cell>
          <cell r="B1424" t="str">
            <v>Pécsi Galéria és Grafikai Műhely</v>
          </cell>
          <cell r="C1424">
            <v>1</v>
          </cell>
          <cell r="D1424" t="str">
            <v>00előirányzat</v>
          </cell>
          <cell r="G1424">
            <v>1020</v>
          </cell>
          <cell r="I1424">
            <v>16552</v>
          </cell>
          <cell r="J1424">
            <v>1300</v>
          </cell>
          <cell r="P1424">
            <v>18872</v>
          </cell>
          <cell r="Q1424">
            <v>6772</v>
          </cell>
          <cell r="R1424">
            <v>2953</v>
          </cell>
          <cell r="S1424">
            <v>9147</v>
          </cell>
          <cell r="Z1424">
            <v>18872</v>
          </cell>
          <cell r="AA1424">
            <v>0</v>
          </cell>
          <cell r="AB1424">
            <v>18872</v>
          </cell>
        </row>
        <row r="1425">
          <cell r="C1425">
            <v>2</v>
          </cell>
          <cell r="D1425" t="str">
            <v>jóváhagyott pénzmaradvány</v>
          </cell>
          <cell r="N1425">
            <v>503</v>
          </cell>
          <cell r="P1425">
            <v>503</v>
          </cell>
          <cell r="Y1425">
            <v>503</v>
          </cell>
          <cell r="Z1425">
            <v>503</v>
          </cell>
          <cell r="AA1425">
            <v>0</v>
          </cell>
          <cell r="AB1425">
            <v>503</v>
          </cell>
        </row>
        <row r="1426">
          <cell r="C1426">
            <v>4</v>
          </cell>
          <cell r="D1426" t="str">
            <v>tárgyévi eir.mód.korrekció</v>
          </cell>
          <cell r="I1426">
            <v>397</v>
          </cell>
          <cell r="P1426">
            <v>397</v>
          </cell>
          <cell r="Y1426">
            <v>397</v>
          </cell>
          <cell r="Z1426">
            <v>397</v>
          </cell>
          <cell r="AA1426">
            <v>0</v>
          </cell>
          <cell r="AB1426">
            <v>397</v>
          </cell>
        </row>
        <row r="1427">
          <cell r="C1427">
            <v>12</v>
          </cell>
          <cell r="D1427" t="str">
            <v>elvonás</v>
          </cell>
          <cell r="I1427">
            <v>-72</v>
          </cell>
          <cell r="P1427">
            <v>-72</v>
          </cell>
          <cell r="S1427">
            <v>-72</v>
          </cell>
          <cell r="Z1427">
            <v>-72</v>
          </cell>
          <cell r="AA1427">
            <v>0</v>
          </cell>
          <cell r="AB1427">
            <v>-72</v>
          </cell>
        </row>
        <row r="1428">
          <cell r="C1428">
            <v>13</v>
          </cell>
          <cell r="D1428" t="str">
            <v>bérfejlesztés</v>
          </cell>
          <cell r="I1428">
            <v>135</v>
          </cell>
          <cell r="P1428">
            <v>135</v>
          </cell>
          <cell r="Q1428">
            <v>99</v>
          </cell>
          <cell r="R1428">
            <v>36</v>
          </cell>
          <cell r="Z1428">
            <v>135</v>
          </cell>
          <cell r="AA1428">
            <v>0</v>
          </cell>
          <cell r="AB1428">
            <v>135</v>
          </cell>
        </row>
        <row r="1429">
          <cell r="C1429">
            <v>14</v>
          </cell>
          <cell r="D1429" t="str">
            <v>4% bérfejlesztés</v>
          </cell>
          <cell r="I1429">
            <v>-37</v>
          </cell>
          <cell r="P1429">
            <v>-37</v>
          </cell>
          <cell r="Q1429">
            <v>-27</v>
          </cell>
          <cell r="R1429">
            <v>-10</v>
          </cell>
          <cell r="Z1429">
            <v>-37</v>
          </cell>
          <cell r="AA1429">
            <v>0</v>
          </cell>
          <cell r="AB1429">
            <v>-37</v>
          </cell>
        </row>
        <row r="1430">
          <cell r="P1430">
            <v>0</v>
          </cell>
          <cell r="Z1430">
            <v>0</v>
          </cell>
          <cell r="AA1430">
            <v>0</v>
          </cell>
          <cell r="AB1430">
            <v>0</v>
          </cell>
        </row>
        <row r="1431">
          <cell r="P1431">
            <v>0</v>
          </cell>
          <cell r="Z1431">
            <v>0</v>
          </cell>
          <cell r="AA1431">
            <v>0</v>
          </cell>
          <cell r="AB1431">
            <v>0</v>
          </cell>
        </row>
        <row r="1432">
          <cell r="P1432">
            <v>0</v>
          </cell>
          <cell r="Z1432">
            <v>0</v>
          </cell>
          <cell r="AA1432">
            <v>0</v>
          </cell>
          <cell r="AB1432">
            <v>0</v>
          </cell>
        </row>
        <row r="1433">
          <cell r="P1433">
            <v>0</v>
          </cell>
          <cell r="Z1433">
            <v>0</v>
          </cell>
          <cell r="AA1433">
            <v>0</v>
          </cell>
          <cell r="AB1433">
            <v>0</v>
          </cell>
        </row>
        <row r="1434">
          <cell r="P1434">
            <v>0</v>
          </cell>
          <cell r="Z1434">
            <v>0</v>
          </cell>
          <cell r="AA1434">
            <v>0</v>
          </cell>
          <cell r="AB1434">
            <v>0</v>
          </cell>
        </row>
        <row r="1435">
          <cell r="P1435">
            <v>0</v>
          </cell>
          <cell r="Z1435">
            <v>0</v>
          </cell>
          <cell r="AA1435">
            <v>0</v>
          </cell>
          <cell r="AB1435">
            <v>0</v>
          </cell>
        </row>
        <row r="1436">
          <cell r="P1436">
            <v>0</v>
          </cell>
          <cell r="Z1436">
            <v>0</v>
          </cell>
          <cell r="AA1436">
            <v>0</v>
          </cell>
          <cell r="AB1436">
            <v>0</v>
          </cell>
        </row>
        <row r="1437">
          <cell r="P1437">
            <v>0</v>
          </cell>
          <cell r="Z1437">
            <v>0</v>
          </cell>
          <cell r="AA1437">
            <v>0</v>
          </cell>
          <cell r="AB1437">
            <v>0</v>
          </cell>
        </row>
        <row r="1438">
          <cell r="P1438">
            <v>0</v>
          </cell>
          <cell r="Z1438">
            <v>0</v>
          </cell>
          <cell r="AA1438">
            <v>0</v>
          </cell>
          <cell r="AB1438">
            <v>0</v>
          </cell>
        </row>
        <row r="1439">
          <cell r="B1439" t="str">
            <v>Összesen</v>
          </cell>
          <cell r="D1439" t="str">
            <v>Pécsi Galéria és Graf. M.</v>
          </cell>
          <cell r="E1439">
            <v>0</v>
          </cell>
          <cell r="F1439">
            <v>0</v>
          </cell>
          <cell r="G1439">
            <v>1020</v>
          </cell>
          <cell r="H1439">
            <v>0</v>
          </cell>
          <cell r="I1439">
            <v>16975</v>
          </cell>
          <cell r="J1439">
            <v>1300</v>
          </cell>
          <cell r="K1439">
            <v>0</v>
          </cell>
          <cell r="L1439">
            <v>0</v>
          </cell>
          <cell r="M1439">
            <v>0</v>
          </cell>
          <cell r="N1439">
            <v>503</v>
          </cell>
          <cell r="O1439">
            <v>0</v>
          </cell>
          <cell r="P1439">
            <v>19798</v>
          </cell>
          <cell r="Q1439">
            <v>6844</v>
          </cell>
          <cell r="R1439">
            <v>2979</v>
          </cell>
          <cell r="S1439">
            <v>9075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  <cell r="Y1439">
            <v>900</v>
          </cell>
          <cell r="Z1439">
            <v>19798</v>
          </cell>
          <cell r="AA1439">
            <v>0</v>
          </cell>
          <cell r="AB1439">
            <v>19798</v>
          </cell>
        </row>
        <row r="1440">
          <cell r="A1440">
            <v>44</v>
          </cell>
          <cell r="B1440" t="str">
            <v>Pécsi Kulturális Központ</v>
          </cell>
          <cell r="C1440">
            <v>1</v>
          </cell>
          <cell r="D1440" t="str">
            <v>00előirányzat</v>
          </cell>
          <cell r="G1440">
            <v>22500</v>
          </cell>
          <cell r="I1440">
            <v>55119</v>
          </cell>
          <cell r="J1440">
            <v>12600</v>
          </cell>
          <cell r="P1440">
            <v>90219</v>
          </cell>
          <cell r="Q1440">
            <v>36180</v>
          </cell>
          <cell r="R1440">
            <v>14886</v>
          </cell>
          <cell r="S1440">
            <v>39153</v>
          </cell>
          <cell r="Z1440">
            <v>90219</v>
          </cell>
          <cell r="AA1440">
            <v>0</v>
          </cell>
          <cell r="AB1440">
            <v>90219</v>
          </cell>
        </row>
        <row r="1441">
          <cell r="C1441">
            <v>2</v>
          </cell>
          <cell r="D1441" t="str">
            <v>jóváhagyott pénzmaradvány</v>
          </cell>
          <cell r="N1441">
            <v>1358</v>
          </cell>
          <cell r="P1441">
            <v>1358</v>
          </cell>
          <cell r="Q1441">
            <v>320</v>
          </cell>
          <cell r="R1441">
            <v>108</v>
          </cell>
          <cell r="Y1441">
            <v>930</v>
          </cell>
          <cell r="Z1441">
            <v>1358</v>
          </cell>
          <cell r="AA1441">
            <v>0</v>
          </cell>
          <cell r="AB1441">
            <v>1358</v>
          </cell>
        </row>
        <row r="1442">
          <cell r="C1442">
            <v>3</v>
          </cell>
          <cell r="D1442" t="str">
            <v>pm.terhelő bef.kötelezettség</v>
          </cell>
          <cell r="N1442">
            <v>2</v>
          </cell>
          <cell r="P1442">
            <v>2</v>
          </cell>
          <cell r="S1442">
            <v>2</v>
          </cell>
          <cell r="Z1442">
            <v>2</v>
          </cell>
          <cell r="AA1442">
            <v>0</v>
          </cell>
          <cell r="AB1442">
            <v>2</v>
          </cell>
        </row>
        <row r="1443">
          <cell r="C1443">
            <v>4</v>
          </cell>
          <cell r="D1443" t="str">
            <v>tárgyévi eir.mód.korrekció</v>
          </cell>
          <cell r="I1443">
            <v>860</v>
          </cell>
          <cell r="P1443">
            <v>860</v>
          </cell>
          <cell r="Y1443">
            <v>860</v>
          </cell>
          <cell r="Z1443">
            <v>860</v>
          </cell>
          <cell r="AA1443">
            <v>0</v>
          </cell>
          <cell r="AB1443">
            <v>860</v>
          </cell>
        </row>
        <row r="1444">
          <cell r="B1444" t="str">
            <v>promóció</v>
          </cell>
          <cell r="D1444" t="str">
            <v>pót1(7)</v>
          </cell>
          <cell r="I1444">
            <v>700</v>
          </cell>
          <cell r="P1444">
            <v>700</v>
          </cell>
          <cell r="S1444">
            <v>700</v>
          </cell>
          <cell r="Z1444">
            <v>700</v>
          </cell>
          <cell r="AA1444">
            <v>0</v>
          </cell>
          <cell r="AB1444">
            <v>700</v>
          </cell>
        </row>
        <row r="1445">
          <cell r="B1445" t="str">
            <v>projektor</v>
          </cell>
          <cell r="D1445" t="str">
            <v>pót1(10)</v>
          </cell>
          <cell r="I1445">
            <v>1000</v>
          </cell>
          <cell r="P1445">
            <v>1000</v>
          </cell>
          <cell r="X1445">
            <v>1000</v>
          </cell>
          <cell r="Z1445">
            <v>1000</v>
          </cell>
          <cell r="AA1445">
            <v>0</v>
          </cell>
          <cell r="AB1445">
            <v>1000</v>
          </cell>
        </row>
        <row r="1446">
          <cell r="B1446" t="str">
            <v>vetítővászon városmarketingből</v>
          </cell>
          <cell r="D1446" t="str">
            <v>pót1(11)</v>
          </cell>
          <cell r="I1446">
            <v>50</v>
          </cell>
          <cell r="P1446">
            <v>50</v>
          </cell>
          <cell r="X1446">
            <v>50</v>
          </cell>
          <cell r="Z1446">
            <v>50</v>
          </cell>
          <cell r="AA1446">
            <v>0</v>
          </cell>
          <cell r="AB1446">
            <v>50</v>
          </cell>
        </row>
        <row r="1447">
          <cell r="B1447" t="str">
            <v>220/2000 Önkormányzati hírekre</v>
          </cell>
          <cell r="D1447" t="str">
            <v>pót1(17)</v>
          </cell>
          <cell r="I1447">
            <v>-4600</v>
          </cell>
          <cell r="P1447">
            <v>-4600</v>
          </cell>
          <cell r="S1447">
            <v>-4600</v>
          </cell>
          <cell r="Z1447">
            <v>-4600</v>
          </cell>
          <cell r="AA1447">
            <v>0</v>
          </cell>
          <cell r="AB1447">
            <v>-4600</v>
          </cell>
        </row>
        <row r="1448">
          <cell r="B1448" t="str">
            <v>Boldogság Háza 66/2000 Jogi</v>
          </cell>
          <cell r="D1448" t="str">
            <v>pót1(23)</v>
          </cell>
          <cell r="I1448">
            <v>1400</v>
          </cell>
          <cell r="P1448">
            <v>1400</v>
          </cell>
          <cell r="S1448">
            <v>1400</v>
          </cell>
          <cell r="Z1448">
            <v>1400</v>
          </cell>
          <cell r="AA1448">
            <v>0</v>
          </cell>
          <cell r="AB1448">
            <v>1400</v>
          </cell>
        </row>
        <row r="1449">
          <cell r="C1449">
            <v>12</v>
          </cell>
          <cell r="D1449" t="str">
            <v>elvonás</v>
          </cell>
          <cell r="I1449">
            <v>-2665</v>
          </cell>
          <cell r="P1449">
            <v>-2665</v>
          </cell>
          <cell r="S1449">
            <v>-2665</v>
          </cell>
          <cell r="Z1449">
            <v>-2665</v>
          </cell>
          <cell r="AA1449">
            <v>0</v>
          </cell>
          <cell r="AB1449">
            <v>-2665</v>
          </cell>
        </row>
        <row r="1450">
          <cell r="C1450">
            <v>13</v>
          </cell>
          <cell r="D1450" t="str">
            <v>bérfejlesztés</v>
          </cell>
          <cell r="I1450">
            <v>1847</v>
          </cell>
          <cell r="P1450">
            <v>1847</v>
          </cell>
          <cell r="Q1450">
            <v>1358</v>
          </cell>
          <cell r="R1450">
            <v>489</v>
          </cell>
          <cell r="Z1450">
            <v>1847</v>
          </cell>
          <cell r="AA1450">
            <v>0</v>
          </cell>
          <cell r="AB1450">
            <v>1847</v>
          </cell>
        </row>
        <row r="1451">
          <cell r="C1451">
            <v>14</v>
          </cell>
          <cell r="D1451" t="str">
            <v>4% bérfejlesztés</v>
          </cell>
          <cell r="I1451">
            <v>-510</v>
          </cell>
          <cell r="P1451">
            <v>-510</v>
          </cell>
          <cell r="Q1451">
            <v>-375</v>
          </cell>
          <cell r="R1451">
            <v>-135</v>
          </cell>
          <cell r="Z1451">
            <v>-510</v>
          </cell>
          <cell r="AA1451">
            <v>0</v>
          </cell>
          <cell r="AB1451">
            <v>-510</v>
          </cell>
        </row>
        <row r="1452">
          <cell r="P1452">
            <v>0</v>
          </cell>
          <cell r="Z1452">
            <v>0</v>
          </cell>
          <cell r="AA1452">
            <v>0</v>
          </cell>
          <cell r="AB1452">
            <v>0</v>
          </cell>
        </row>
        <row r="1453">
          <cell r="P1453">
            <v>0</v>
          </cell>
          <cell r="Z1453">
            <v>0</v>
          </cell>
          <cell r="AA1453">
            <v>0</v>
          </cell>
          <cell r="AB1453">
            <v>0</v>
          </cell>
        </row>
        <row r="1454">
          <cell r="P1454">
            <v>0</v>
          </cell>
          <cell r="Z1454">
            <v>0</v>
          </cell>
          <cell r="AA1454">
            <v>0</v>
          </cell>
          <cell r="AB1454">
            <v>0</v>
          </cell>
        </row>
        <row r="1455">
          <cell r="P1455">
            <v>0</v>
          </cell>
          <cell r="Z1455">
            <v>0</v>
          </cell>
          <cell r="AA1455">
            <v>0</v>
          </cell>
          <cell r="AB1455">
            <v>0</v>
          </cell>
        </row>
        <row r="1456">
          <cell r="P1456">
            <v>0</v>
          </cell>
          <cell r="Z1456">
            <v>0</v>
          </cell>
          <cell r="AA1456">
            <v>0</v>
          </cell>
          <cell r="AB1456">
            <v>0</v>
          </cell>
        </row>
        <row r="1457">
          <cell r="P1457">
            <v>0</v>
          </cell>
          <cell r="Z1457">
            <v>0</v>
          </cell>
          <cell r="AA1457">
            <v>0</v>
          </cell>
          <cell r="AB1457">
            <v>0</v>
          </cell>
        </row>
        <row r="1458">
          <cell r="P1458">
            <v>0</v>
          </cell>
          <cell r="Z1458">
            <v>0</v>
          </cell>
          <cell r="AA1458">
            <v>0</v>
          </cell>
          <cell r="AB1458">
            <v>0</v>
          </cell>
        </row>
        <row r="1459">
          <cell r="P1459">
            <v>0</v>
          </cell>
          <cell r="Z1459">
            <v>0</v>
          </cell>
          <cell r="AA1459">
            <v>0</v>
          </cell>
          <cell r="AB1459">
            <v>0</v>
          </cell>
        </row>
        <row r="1460">
          <cell r="P1460">
            <v>0</v>
          </cell>
          <cell r="Z1460">
            <v>0</v>
          </cell>
          <cell r="AA1460">
            <v>0</v>
          </cell>
          <cell r="AB1460">
            <v>0</v>
          </cell>
        </row>
        <row r="1461">
          <cell r="P1461">
            <v>0</v>
          </cell>
          <cell r="Z1461">
            <v>0</v>
          </cell>
          <cell r="AA1461">
            <v>0</v>
          </cell>
          <cell r="AB1461">
            <v>0</v>
          </cell>
        </row>
        <row r="1462">
          <cell r="P1462">
            <v>0</v>
          </cell>
          <cell r="Z1462">
            <v>0</v>
          </cell>
          <cell r="AA1462">
            <v>0</v>
          </cell>
          <cell r="AB1462">
            <v>0</v>
          </cell>
        </row>
        <row r="1463">
          <cell r="P1463">
            <v>0</v>
          </cell>
          <cell r="Z1463">
            <v>0</v>
          </cell>
          <cell r="AA1463">
            <v>0</v>
          </cell>
          <cell r="AB1463">
            <v>0</v>
          </cell>
        </row>
        <row r="1464">
          <cell r="P1464">
            <v>0</v>
          </cell>
          <cell r="Z1464">
            <v>0</v>
          </cell>
          <cell r="AA1464">
            <v>0</v>
          </cell>
          <cell r="AB1464">
            <v>0</v>
          </cell>
        </row>
        <row r="1465">
          <cell r="P1465">
            <v>0</v>
          </cell>
          <cell r="Z1465">
            <v>0</v>
          </cell>
          <cell r="AA1465">
            <v>0</v>
          </cell>
          <cell r="AB1465">
            <v>0</v>
          </cell>
        </row>
        <row r="1466">
          <cell r="P1466">
            <v>0</v>
          </cell>
          <cell r="Z1466">
            <v>0</v>
          </cell>
          <cell r="AA1466">
            <v>0</v>
          </cell>
          <cell r="AB1466">
            <v>0</v>
          </cell>
        </row>
        <row r="1467">
          <cell r="P1467">
            <v>0</v>
          </cell>
          <cell r="Z1467">
            <v>0</v>
          </cell>
          <cell r="AA1467">
            <v>0</v>
          </cell>
          <cell r="AB1467">
            <v>0</v>
          </cell>
        </row>
        <row r="1468">
          <cell r="P1468">
            <v>0</v>
          </cell>
          <cell r="Z1468">
            <v>0</v>
          </cell>
          <cell r="AA1468">
            <v>0</v>
          </cell>
          <cell r="AB1468">
            <v>0</v>
          </cell>
        </row>
        <row r="1469">
          <cell r="P1469">
            <v>0</v>
          </cell>
          <cell r="Z1469">
            <v>0</v>
          </cell>
          <cell r="AA1469">
            <v>0</v>
          </cell>
          <cell r="AB1469">
            <v>0</v>
          </cell>
        </row>
        <row r="1470">
          <cell r="P1470">
            <v>0</v>
          </cell>
          <cell r="Z1470">
            <v>0</v>
          </cell>
          <cell r="AA1470">
            <v>0</v>
          </cell>
          <cell r="AB1470">
            <v>0</v>
          </cell>
        </row>
        <row r="1471">
          <cell r="B1471" t="str">
            <v>Összesen</v>
          </cell>
          <cell r="D1471" t="str">
            <v>Pécsi Kulturális Központ</v>
          </cell>
          <cell r="E1471">
            <v>0</v>
          </cell>
          <cell r="F1471">
            <v>0</v>
          </cell>
          <cell r="G1471">
            <v>22500</v>
          </cell>
          <cell r="H1471">
            <v>0</v>
          </cell>
          <cell r="I1471">
            <v>53201</v>
          </cell>
          <cell r="J1471">
            <v>12600</v>
          </cell>
          <cell r="K1471">
            <v>0</v>
          </cell>
          <cell r="L1471">
            <v>0</v>
          </cell>
          <cell r="M1471">
            <v>0</v>
          </cell>
          <cell r="N1471">
            <v>1360</v>
          </cell>
          <cell r="O1471">
            <v>0</v>
          </cell>
          <cell r="P1471">
            <v>89661</v>
          </cell>
          <cell r="Q1471">
            <v>37483</v>
          </cell>
          <cell r="R1471">
            <v>15348</v>
          </cell>
          <cell r="S1471">
            <v>33990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  <cell r="X1471">
            <v>1050</v>
          </cell>
          <cell r="Y1471">
            <v>1790</v>
          </cell>
          <cell r="Z1471">
            <v>89661</v>
          </cell>
          <cell r="AA1471">
            <v>0</v>
          </cell>
          <cell r="AB1471">
            <v>89661</v>
          </cell>
        </row>
        <row r="1472">
          <cell r="A1472">
            <v>45</v>
          </cell>
          <cell r="B1472" t="str">
            <v>Harmadik Szinház </v>
          </cell>
          <cell r="C1472">
            <v>1</v>
          </cell>
          <cell r="D1472" t="str">
            <v>00előirányzat</v>
          </cell>
          <cell r="G1472">
            <v>4916</v>
          </cell>
          <cell r="I1472">
            <v>22558</v>
          </cell>
          <cell r="J1472">
            <v>1500</v>
          </cell>
          <cell r="P1472">
            <v>28974</v>
          </cell>
          <cell r="Q1472">
            <v>7714</v>
          </cell>
          <cell r="R1472">
            <v>3140</v>
          </cell>
          <cell r="S1472">
            <v>18120</v>
          </cell>
          <cell r="Z1472">
            <v>28974</v>
          </cell>
          <cell r="AA1472">
            <v>0</v>
          </cell>
          <cell r="AB1472">
            <v>28974</v>
          </cell>
        </row>
        <row r="1473">
          <cell r="C1473">
            <v>2</v>
          </cell>
          <cell r="D1473" t="str">
            <v>jóváhagyott pénzmaradvány</v>
          </cell>
          <cell r="N1473">
            <v>245</v>
          </cell>
          <cell r="P1473">
            <v>245</v>
          </cell>
          <cell r="Y1473">
            <v>245</v>
          </cell>
          <cell r="Z1473">
            <v>245</v>
          </cell>
          <cell r="AA1473">
            <v>0</v>
          </cell>
          <cell r="AB1473">
            <v>245</v>
          </cell>
        </row>
        <row r="1474">
          <cell r="C1474">
            <v>3</v>
          </cell>
          <cell r="D1474" t="str">
            <v>pm.terhelő bef.kötelezettség</v>
          </cell>
          <cell r="N1474">
            <v>619</v>
          </cell>
          <cell r="P1474">
            <v>619</v>
          </cell>
          <cell r="S1474">
            <v>619</v>
          </cell>
          <cell r="Z1474">
            <v>619</v>
          </cell>
          <cell r="AA1474">
            <v>0</v>
          </cell>
          <cell r="AB1474">
            <v>619</v>
          </cell>
        </row>
        <row r="1475">
          <cell r="B1475" t="str">
            <v>művészeti támogatás</v>
          </cell>
          <cell r="D1475" t="str">
            <v>pót1(21)</v>
          </cell>
          <cell r="I1475">
            <v>6385</v>
          </cell>
          <cell r="P1475">
            <v>6385</v>
          </cell>
          <cell r="S1475">
            <v>6385</v>
          </cell>
          <cell r="Z1475">
            <v>6385</v>
          </cell>
          <cell r="AA1475">
            <v>0</v>
          </cell>
          <cell r="AB1475">
            <v>6385</v>
          </cell>
        </row>
        <row r="1476">
          <cell r="P1476">
            <v>0</v>
          </cell>
          <cell r="Z1476">
            <v>0</v>
          </cell>
          <cell r="AA1476">
            <v>0</v>
          </cell>
          <cell r="AB1476">
            <v>0</v>
          </cell>
        </row>
        <row r="1477">
          <cell r="P1477">
            <v>0</v>
          </cell>
          <cell r="Z1477">
            <v>0</v>
          </cell>
          <cell r="AA1477">
            <v>0</v>
          </cell>
          <cell r="AB1477">
            <v>0</v>
          </cell>
        </row>
        <row r="1478">
          <cell r="P1478">
            <v>0</v>
          </cell>
          <cell r="Z1478">
            <v>0</v>
          </cell>
          <cell r="AA1478">
            <v>0</v>
          </cell>
          <cell r="AB1478">
            <v>0</v>
          </cell>
        </row>
        <row r="1479">
          <cell r="P1479">
            <v>0</v>
          </cell>
          <cell r="Z1479">
            <v>0</v>
          </cell>
          <cell r="AA1479">
            <v>0</v>
          </cell>
          <cell r="AB1479">
            <v>0</v>
          </cell>
        </row>
        <row r="1480">
          <cell r="P1480">
            <v>0</v>
          </cell>
          <cell r="Z1480">
            <v>0</v>
          </cell>
          <cell r="AA1480">
            <v>0</v>
          </cell>
          <cell r="AB1480">
            <v>0</v>
          </cell>
        </row>
        <row r="1481">
          <cell r="P1481">
            <v>0</v>
          </cell>
          <cell r="Z1481">
            <v>0</v>
          </cell>
          <cell r="AA1481">
            <v>0</v>
          </cell>
          <cell r="AB1481">
            <v>0</v>
          </cell>
        </row>
        <row r="1482">
          <cell r="P1482">
            <v>0</v>
          </cell>
          <cell r="Z1482">
            <v>0</v>
          </cell>
          <cell r="AA1482">
            <v>0</v>
          </cell>
          <cell r="AB1482">
            <v>0</v>
          </cell>
        </row>
        <row r="1483">
          <cell r="P1483">
            <v>0</v>
          </cell>
          <cell r="Z1483">
            <v>0</v>
          </cell>
          <cell r="AA1483">
            <v>0</v>
          </cell>
          <cell r="AB1483">
            <v>0</v>
          </cell>
        </row>
        <row r="1484">
          <cell r="P1484">
            <v>0</v>
          </cell>
          <cell r="Z1484">
            <v>0</v>
          </cell>
          <cell r="AA1484">
            <v>0</v>
          </cell>
          <cell r="AB1484">
            <v>0</v>
          </cell>
        </row>
        <row r="1485">
          <cell r="P1485">
            <v>0</v>
          </cell>
          <cell r="Z1485">
            <v>0</v>
          </cell>
          <cell r="AA1485">
            <v>0</v>
          </cell>
          <cell r="AB1485">
            <v>0</v>
          </cell>
        </row>
        <row r="1486">
          <cell r="P1486">
            <v>0</v>
          </cell>
          <cell r="Z1486">
            <v>0</v>
          </cell>
          <cell r="AA1486">
            <v>0</v>
          </cell>
          <cell r="AB1486">
            <v>0</v>
          </cell>
        </row>
        <row r="1487">
          <cell r="P1487">
            <v>0</v>
          </cell>
          <cell r="Z1487">
            <v>0</v>
          </cell>
          <cell r="AA1487">
            <v>0</v>
          </cell>
          <cell r="AB1487">
            <v>0</v>
          </cell>
        </row>
        <row r="1488">
          <cell r="P1488">
            <v>0</v>
          </cell>
          <cell r="Z1488">
            <v>0</v>
          </cell>
          <cell r="AA1488">
            <v>0</v>
          </cell>
          <cell r="AB1488">
            <v>0</v>
          </cell>
        </row>
        <row r="1489">
          <cell r="B1489" t="str">
            <v>Összesen</v>
          </cell>
          <cell r="D1489" t="str">
            <v>Harmadik Szinház</v>
          </cell>
          <cell r="E1489">
            <v>0</v>
          </cell>
          <cell r="F1489">
            <v>0</v>
          </cell>
          <cell r="G1489">
            <v>4916</v>
          </cell>
          <cell r="H1489">
            <v>0</v>
          </cell>
          <cell r="I1489">
            <v>28943</v>
          </cell>
          <cell r="J1489">
            <v>1500</v>
          </cell>
          <cell r="K1489">
            <v>0</v>
          </cell>
          <cell r="L1489">
            <v>0</v>
          </cell>
          <cell r="M1489">
            <v>0</v>
          </cell>
          <cell r="N1489">
            <v>864</v>
          </cell>
          <cell r="O1489">
            <v>0</v>
          </cell>
          <cell r="P1489">
            <v>36223</v>
          </cell>
          <cell r="Q1489">
            <v>7714</v>
          </cell>
          <cell r="R1489">
            <v>3140</v>
          </cell>
          <cell r="S1489">
            <v>25124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  <cell r="X1489">
            <v>0</v>
          </cell>
          <cell r="Y1489">
            <v>245</v>
          </cell>
          <cell r="Z1489">
            <v>36223</v>
          </cell>
          <cell r="AA1489">
            <v>0</v>
          </cell>
          <cell r="AB1489">
            <v>36223</v>
          </cell>
        </row>
        <row r="1490">
          <cell r="B1490" t="str">
            <v>Kulturális + HarmadikSz.</v>
          </cell>
          <cell r="E1490">
            <v>0</v>
          </cell>
          <cell r="F1490">
            <v>0</v>
          </cell>
          <cell r="G1490">
            <v>27416</v>
          </cell>
          <cell r="H1490">
            <v>0</v>
          </cell>
          <cell r="I1490">
            <v>82144</v>
          </cell>
          <cell r="J1490">
            <v>14100</v>
          </cell>
          <cell r="K1490">
            <v>0</v>
          </cell>
          <cell r="L1490">
            <v>0</v>
          </cell>
          <cell r="M1490">
            <v>0</v>
          </cell>
          <cell r="N1490">
            <v>2224</v>
          </cell>
          <cell r="O1490">
            <v>0</v>
          </cell>
          <cell r="P1490">
            <v>125884</v>
          </cell>
          <cell r="Q1490">
            <v>45197</v>
          </cell>
          <cell r="R1490">
            <v>18488</v>
          </cell>
          <cell r="S1490">
            <v>59114</v>
          </cell>
          <cell r="T1490">
            <v>0</v>
          </cell>
          <cell r="U1490">
            <v>0</v>
          </cell>
          <cell r="V1490">
            <v>0</v>
          </cell>
          <cell r="W1490">
            <v>0</v>
          </cell>
          <cell r="X1490">
            <v>1050</v>
          </cell>
          <cell r="Y1490">
            <v>2035</v>
          </cell>
          <cell r="Z1490">
            <v>125884</v>
          </cell>
          <cell r="AA1490">
            <v>0</v>
          </cell>
          <cell r="AB1490">
            <v>125884</v>
          </cell>
        </row>
        <row r="1491">
          <cell r="A1491">
            <v>45</v>
          </cell>
          <cell r="B1491" t="str">
            <v>Mecseki Kultúrpark</v>
          </cell>
          <cell r="C1491">
            <v>1</v>
          </cell>
          <cell r="D1491" t="str">
            <v>00előirányzat</v>
          </cell>
          <cell r="G1491">
            <v>27029</v>
          </cell>
          <cell r="I1491">
            <v>21286</v>
          </cell>
          <cell r="P1491">
            <v>48315</v>
          </cell>
          <cell r="Q1491">
            <v>27131</v>
          </cell>
          <cell r="R1491">
            <v>12217</v>
          </cell>
          <cell r="S1491">
            <v>8967</v>
          </cell>
          <cell r="Z1491">
            <v>48315</v>
          </cell>
          <cell r="AA1491">
            <v>0</v>
          </cell>
          <cell r="AB1491">
            <v>48315</v>
          </cell>
        </row>
        <row r="1492">
          <cell r="C1492">
            <v>2</v>
          </cell>
          <cell r="D1492" t="str">
            <v>jóváhagyott pénzmaradvány</v>
          </cell>
          <cell r="N1492">
            <v>916</v>
          </cell>
          <cell r="P1492">
            <v>916</v>
          </cell>
          <cell r="Q1492">
            <v>674</v>
          </cell>
          <cell r="R1492">
            <v>242</v>
          </cell>
          <cell r="Z1492">
            <v>916</v>
          </cell>
          <cell r="AA1492">
            <v>0</v>
          </cell>
          <cell r="AB1492">
            <v>916</v>
          </cell>
        </row>
        <row r="1493">
          <cell r="C1493">
            <v>3</v>
          </cell>
          <cell r="D1493" t="str">
            <v>pm.terhelő bef.kötelezettség</v>
          </cell>
          <cell r="N1493">
            <v>798</v>
          </cell>
          <cell r="P1493">
            <v>798</v>
          </cell>
          <cell r="S1493">
            <v>798</v>
          </cell>
          <cell r="Z1493">
            <v>798</v>
          </cell>
          <cell r="AA1493">
            <v>0</v>
          </cell>
          <cell r="AB1493">
            <v>798</v>
          </cell>
        </row>
        <row r="1494">
          <cell r="B1494" t="str">
            <v>171/2000 Kgy.hat.</v>
          </cell>
          <cell r="D1494" t="str">
            <v>pót1(9)</v>
          </cell>
          <cell r="I1494">
            <v>10000</v>
          </cell>
          <cell r="P1494">
            <v>10000</v>
          </cell>
          <cell r="S1494">
            <v>10000</v>
          </cell>
          <cell r="Z1494">
            <v>10000</v>
          </cell>
          <cell r="AA1494">
            <v>0</v>
          </cell>
          <cell r="AB1494">
            <v>10000</v>
          </cell>
        </row>
        <row r="1495">
          <cell r="B1495" t="str">
            <v>58/2000 KUBI keret</v>
          </cell>
          <cell r="D1495" t="str">
            <v>pót1(12)</v>
          </cell>
          <cell r="I1495">
            <v>130</v>
          </cell>
          <cell r="P1495">
            <v>130</v>
          </cell>
          <cell r="X1495">
            <v>130</v>
          </cell>
          <cell r="Z1495">
            <v>130</v>
          </cell>
          <cell r="AA1495">
            <v>0</v>
          </cell>
          <cell r="AB1495">
            <v>130</v>
          </cell>
        </row>
        <row r="1496">
          <cell r="C1496">
            <v>13</v>
          </cell>
          <cell r="D1496" t="str">
            <v>bérfejlesztés</v>
          </cell>
          <cell r="I1496">
            <v>565</v>
          </cell>
          <cell r="P1496">
            <v>565</v>
          </cell>
          <cell r="Q1496">
            <v>416</v>
          </cell>
          <cell r="R1496">
            <v>149</v>
          </cell>
          <cell r="Z1496">
            <v>565</v>
          </cell>
          <cell r="AA1496">
            <v>0</v>
          </cell>
          <cell r="AB1496">
            <v>565</v>
          </cell>
        </row>
        <row r="1497">
          <cell r="D1497" t="str">
            <v>pót1(25)</v>
          </cell>
          <cell r="I1497">
            <v>5000</v>
          </cell>
          <cell r="P1497">
            <v>5000</v>
          </cell>
          <cell r="S1497">
            <v>5000</v>
          </cell>
          <cell r="Z1497">
            <v>5000</v>
          </cell>
          <cell r="AA1497">
            <v>0</v>
          </cell>
          <cell r="AB1497">
            <v>5000</v>
          </cell>
        </row>
        <row r="1498">
          <cell r="C1498">
            <v>14</v>
          </cell>
          <cell r="D1498" t="str">
            <v>4% bérfejlesztés</v>
          </cell>
          <cell r="I1498">
            <v>-156</v>
          </cell>
          <cell r="P1498">
            <v>-156</v>
          </cell>
          <cell r="Q1498">
            <v>-115</v>
          </cell>
          <cell r="R1498">
            <v>-41</v>
          </cell>
          <cell r="Z1498">
            <v>-156</v>
          </cell>
          <cell r="AA1498">
            <v>0</v>
          </cell>
          <cell r="AB1498">
            <v>-156</v>
          </cell>
        </row>
        <row r="1499">
          <cell r="P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0">
          <cell r="P1500">
            <v>0</v>
          </cell>
          <cell r="Z1500">
            <v>0</v>
          </cell>
          <cell r="AA1500">
            <v>0</v>
          </cell>
          <cell r="AB1500">
            <v>0</v>
          </cell>
        </row>
        <row r="1501">
          <cell r="P1501">
            <v>0</v>
          </cell>
          <cell r="Z1501">
            <v>0</v>
          </cell>
          <cell r="AA1501">
            <v>0</v>
          </cell>
          <cell r="AB1501">
            <v>0</v>
          </cell>
        </row>
        <row r="1502">
          <cell r="P1502">
            <v>0</v>
          </cell>
          <cell r="Z1502">
            <v>0</v>
          </cell>
          <cell r="AA1502">
            <v>0</v>
          </cell>
          <cell r="AB1502">
            <v>0</v>
          </cell>
        </row>
        <row r="1503">
          <cell r="P1503">
            <v>0</v>
          </cell>
          <cell r="Z1503">
            <v>0</v>
          </cell>
          <cell r="AA1503">
            <v>0</v>
          </cell>
          <cell r="AB1503">
            <v>0</v>
          </cell>
        </row>
        <row r="1504">
          <cell r="P1504">
            <v>0</v>
          </cell>
          <cell r="Z1504">
            <v>0</v>
          </cell>
          <cell r="AA1504">
            <v>0</v>
          </cell>
          <cell r="AB1504">
            <v>0</v>
          </cell>
        </row>
        <row r="1505">
          <cell r="P1505">
            <v>0</v>
          </cell>
          <cell r="Z1505">
            <v>0</v>
          </cell>
          <cell r="AA1505">
            <v>0</v>
          </cell>
          <cell r="AB1505">
            <v>0</v>
          </cell>
        </row>
        <row r="1506">
          <cell r="P1506">
            <v>0</v>
          </cell>
          <cell r="Z1506">
            <v>0</v>
          </cell>
          <cell r="AA1506">
            <v>0</v>
          </cell>
          <cell r="AB1506">
            <v>0</v>
          </cell>
        </row>
        <row r="1507">
          <cell r="B1507" t="str">
            <v>Összesen</v>
          </cell>
          <cell r="D1507" t="str">
            <v>Mecseki Kultúrpark</v>
          </cell>
          <cell r="E1507">
            <v>0</v>
          </cell>
          <cell r="F1507">
            <v>0</v>
          </cell>
          <cell r="G1507">
            <v>27029</v>
          </cell>
          <cell r="H1507">
            <v>0</v>
          </cell>
          <cell r="I1507">
            <v>36825</v>
          </cell>
          <cell r="J1507">
            <v>0</v>
          </cell>
          <cell r="K1507">
            <v>0</v>
          </cell>
          <cell r="L1507">
            <v>0</v>
          </cell>
          <cell r="M1507">
            <v>0</v>
          </cell>
          <cell r="N1507">
            <v>1714</v>
          </cell>
          <cell r="O1507">
            <v>0</v>
          </cell>
          <cell r="P1507">
            <v>65568</v>
          </cell>
          <cell r="Q1507">
            <v>28106</v>
          </cell>
          <cell r="R1507">
            <v>12567</v>
          </cell>
          <cell r="S1507">
            <v>24765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130</v>
          </cell>
          <cell r="Y1507">
            <v>0</v>
          </cell>
          <cell r="Z1507">
            <v>65568</v>
          </cell>
          <cell r="AA1507">
            <v>0</v>
          </cell>
          <cell r="AB1507">
            <v>65568</v>
          </cell>
        </row>
        <row r="1508">
          <cell r="A1508">
            <v>46</v>
          </cell>
          <cell r="B1508" t="str">
            <v>Pécsi Nemzeti Szinház</v>
          </cell>
          <cell r="C1508">
            <v>1</v>
          </cell>
          <cell r="D1508" t="str">
            <v>00előirányzat</v>
          </cell>
          <cell r="E1508">
            <v>100</v>
          </cell>
          <cell r="G1508">
            <v>108000</v>
          </cell>
          <cell r="I1508">
            <v>294900</v>
          </cell>
          <cell r="P1508">
            <v>403000</v>
          </cell>
          <cell r="Q1508">
            <v>212000</v>
          </cell>
          <cell r="R1508">
            <v>82900</v>
          </cell>
          <cell r="S1508">
            <v>98100</v>
          </cell>
          <cell r="X1508">
            <v>10000</v>
          </cell>
          <cell r="Z1508">
            <v>403000</v>
          </cell>
          <cell r="AA1508">
            <v>0</v>
          </cell>
          <cell r="AB1508">
            <v>403000</v>
          </cell>
        </row>
        <row r="1509">
          <cell r="C1509">
            <v>2</v>
          </cell>
          <cell r="D1509" t="str">
            <v>jóváhagyott pénzmaradvány</v>
          </cell>
          <cell r="N1509">
            <v>24405</v>
          </cell>
          <cell r="P1509">
            <v>24405</v>
          </cell>
          <cell r="Q1509">
            <v>332</v>
          </cell>
          <cell r="R1509">
            <v>120</v>
          </cell>
          <cell r="Y1509">
            <v>23953</v>
          </cell>
          <cell r="Z1509">
            <v>24405</v>
          </cell>
          <cell r="AA1509">
            <v>0</v>
          </cell>
          <cell r="AB1509">
            <v>24405</v>
          </cell>
        </row>
        <row r="1510">
          <cell r="C1510">
            <v>4</v>
          </cell>
          <cell r="D1510" t="str">
            <v>tárgyévi eir.mód.korrekció</v>
          </cell>
          <cell r="I1510">
            <v>417</v>
          </cell>
          <cell r="P1510">
            <v>417</v>
          </cell>
          <cell r="Y1510">
            <v>417</v>
          </cell>
          <cell r="Z1510">
            <v>417</v>
          </cell>
          <cell r="AA1510">
            <v>0</v>
          </cell>
          <cell r="AB1510">
            <v>417</v>
          </cell>
        </row>
        <row r="1511">
          <cell r="B1511" t="str">
            <v>művészeti támogatás</v>
          </cell>
          <cell r="D1511" t="str">
            <v>pót1(20)</v>
          </cell>
          <cell r="I1511">
            <v>105167</v>
          </cell>
          <cell r="P1511">
            <v>105167</v>
          </cell>
          <cell r="S1511">
            <v>105167</v>
          </cell>
          <cell r="Z1511">
            <v>105167</v>
          </cell>
          <cell r="AA1511">
            <v>0</v>
          </cell>
          <cell r="AB1511">
            <v>105167</v>
          </cell>
        </row>
        <row r="1512">
          <cell r="D1512" t="str">
            <v>sh1(17)</v>
          </cell>
          <cell r="P1512">
            <v>0</v>
          </cell>
          <cell r="S1512">
            <v>7953</v>
          </cell>
          <cell r="X1512">
            <v>16000</v>
          </cell>
          <cell r="Y1512">
            <v>-23953</v>
          </cell>
          <cell r="Z1512">
            <v>0</v>
          </cell>
          <cell r="AA1512">
            <v>0</v>
          </cell>
          <cell r="AB1512">
            <v>0</v>
          </cell>
        </row>
        <row r="1513">
          <cell r="P1513">
            <v>0</v>
          </cell>
          <cell r="Z1513">
            <v>0</v>
          </cell>
          <cell r="AA1513">
            <v>0</v>
          </cell>
          <cell r="AB1513">
            <v>0</v>
          </cell>
        </row>
        <row r="1514">
          <cell r="P1514">
            <v>0</v>
          </cell>
          <cell r="Z1514">
            <v>0</v>
          </cell>
          <cell r="AA1514">
            <v>0</v>
          </cell>
          <cell r="AB1514">
            <v>0</v>
          </cell>
        </row>
        <row r="1515">
          <cell r="P1515">
            <v>0</v>
          </cell>
          <cell r="Z1515">
            <v>0</v>
          </cell>
          <cell r="AA1515">
            <v>0</v>
          </cell>
          <cell r="AB1515">
            <v>0</v>
          </cell>
        </row>
        <row r="1516">
          <cell r="P1516">
            <v>0</v>
          </cell>
          <cell r="Z1516">
            <v>0</v>
          </cell>
          <cell r="AA1516">
            <v>0</v>
          </cell>
          <cell r="AB1516">
            <v>0</v>
          </cell>
        </row>
        <row r="1517">
          <cell r="P1517">
            <v>0</v>
          </cell>
          <cell r="Z1517">
            <v>0</v>
          </cell>
          <cell r="AA1517">
            <v>0</v>
          </cell>
          <cell r="AB1517">
            <v>0</v>
          </cell>
        </row>
        <row r="1518">
          <cell r="P1518">
            <v>0</v>
          </cell>
          <cell r="Z1518">
            <v>0</v>
          </cell>
          <cell r="AA1518">
            <v>0</v>
          </cell>
          <cell r="AB1518">
            <v>0</v>
          </cell>
        </row>
        <row r="1519">
          <cell r="P1519">
            <v>0</v>
          </cell>
          <cell r="Z1519">
            <v>0</v>
          </cell>
          <cell r="AA1519">
            <v>0</v>
          </cell>
          <cell r="AB1519">
            <v>0</v>
          </cell>
        </row>
        <row r="1520">
          <cell r="P1520">
            <v>0</v>
          </cell>
          <cell r="Z1520">
            <v>0</v>
          </cell>
          <cell r="AA1520">
            <v>0</v>
          </cell>
          <cell r="AB1520">
            <v>0</v>
          </cell>
        </row>
        <row r="1521">
          <cell r="P1521">
            <v>0</v>
          </cell>
          <cell r="Z1521">
            <v>0</v>
          </cell>
          <cell r="AA1521">
            <v>0</v>
          </cell>
          <cell r="AB1521">
            <v>0</v>
          </cell>
        </row>
        <row r="1522">
          <cell r="P1522">
            <v>0</v>
          </cell>
          <cell r="Z1522">
            <v>0</v>
          </cell>
          <cell r="AA1522">
            <v>0</v>
          </cell>
          <cell r="AB1522">
            <v>0</v>
          </cell>
        </row>
        <row r="1523">
          <cell r="P1523">
            <v>0</v>
          </cell>
          <cell r="Z1523">
            <v>0</v>
          </cell>
          <cell r="AA1523">
            <v>0</v>
          </cell>
          <cell r="AB1523">
            <v>0</v>
          </cell>
        </row>
        <row r="1524">
          <cell r="P1524">
            <v>0</v>
          </cell>
          <cell r="Z1524">
            <v>0</v>
          </cell>
          <cell r="AA1524">
            <v>0</v>
          </cell>
          <cell r="AB1524">
            <v>0</v>
          </cell>
        </row>
        <row r="1525">
          <cell r="P1525">
            <v>0</v>
          </cell>
          <cell r="Z1525">
            <v>0</v>
          </cell>
          <cell r="AA1525">
            <v>0</v>
          </cell>
          <cell r="AB1525">
            <v>0</v>
          </cell>
        </row>
        <row r="1526">
          <cell r="B1526" t="str">
            <v>Összesen</v>
          </cell>
          <cell r="D1526" t="str">
            <v>Pécsi Nemzeti Szinház</v>
          </cell>
          <cell r="E1526">
            <v>100</v>
          </cell>
          <cell r="F1526">
            <v>0</v>
          </cell>
          <cell r="G1526">
            <v>108000</v>
          </cell>
          <cell r="H1526">
            <v>0</v>
          </cell>
          <cell r="I1526">
            <v>400484</v>
          </cell>
          <cell r="J1526">
            <v>0</v>
          </cell>
          <cell r="K1526">
            <v>0</v>
          </cell>
          <cell r="L1526">
            <v>0</v>
          </cell>
          <cell r="M1526">
            <v>0</v>
          </cell>
          <cell r="N1526">
            <v>24405</v>
          </cell>
          <cell r="O1526">
            <v>0</v>
          </cell>
          <cell r="P1526">
            <v>532989</v>
          </cell>
          <cell r="Q1526">
            <v>212332</v>
          </cell>
          <cell r="R1526">
            <v>83020</v>
          </cell>
          <cell r="S1526">
            <v>211220</v>
          </cell>
          <cell r="T1526">
            <v>0</v>
          </cell>
          <cell r="U1526">
            <v>0</v>
          </cell>
          <cell r="V1526">
            <v>0</v>
          </cell>
          <cell r="W1526">
            <v>0</v>
          </cell>
          <cell r="X1526">
            <v>26000</v>
          </cell>
          <cell r="Y1526">
            <v>417</v>
          </cell>
          <cell r="Z1526">
            <v>532989</v>
          </cell>
          <cell r="AA1526">
            <v>0</v>
          </cell>
          <cell r="AB1526">
            <v>532989</v>
          </cell>
        </row>
        <row r="1527">
          <cell r="A1527">
            <v>47</v>
          </cell>
          <cell r="B1527" t="str">
            <v>Pécsi Horvát Szinház</v>
          </cell>
          <cell r="C1527">
            <v>1</v>
          </cell>
          <cell r="D1527" t="str">
            <v>00előirányzat</v>
          </cell>
          <cell r="G1527">
            <v>4621</v>
          </cell>
          <cell r="I1527">
            <v>11297</v>
          </cell>
          <cell r="P1527">
            <v>15918</v>
          </cell>
          <cell r="Q1527">
            <v>8570</v>
          </cell>
          <cell r="R1527">
            <v>3451</v>
          </cell>
          <cell r="S1527">
            <v>3897</v>
          </cell>
          <cell r="Z1527">
            <v>15918</v>
          </cell>
          <cell r="AA1527">
            <v>0</v>
          </cell>
          <cell r="AB1527">
            <v>15918</v>
          </cell>
        </row>
        <row r="1528">
          <cell r="C1528">
            <v>2</v>
          </cell>
          <cell r="D1528" t="str">
            <v>jóváhagyott pénzmaradvány</v>
          </cell>
          <cell r="N1528">
            <v>937</v>
          </cell>
          <cell r="P1528">
            <v>937</v>
          </cell>
          <cell r="Q1528">
            <v>882</v>
          </cell>
          <cell r="R1528">
            <v>318</v>
          </cell>
          <cell r="S1528">
            <v>-263</v>
          </cell>
          <cell r="Z1528">
            <v>937</v>
          </cell>
          <cell r="AA1528">
            <v>0</v>
          </cell>
          <cell r="AB1528">
            <v>937</v>
          </cell>
        </row>
        <row r="1529">
          <cell r="C1529">
            <v>4</v>
          </cell>
          <cell r="D1529" t="str">
            <v>tárgyévi eir.mód.korrekció</v>
          </cell>
          <cell r="I1529">
            <v>982</v>
          </cell>
          <cell r="P1529">
            <v>982</v>
          </cell>
          <cell r="S1529">
            <v>263</v>
          </cell>
          <cell r="Y1529">
            <v>719</v>
          </cell>
          <cell r="Z1529">
            <v>982</v>
          </cell>
          <cell r="AA1529">
            <v>0</v>
          </cell>
          <cell r="AB1529">
            <v>982</v>
          </cell>
        </row>
        <row r="1530">
          <cell r="B1530" t="str">
            <v>művészeti támogatás</v>
          </cell>
          <cell r="D1530" t="str">
            <v>pót1(4)</v>
          </cell>
          <cell r="I1530">
            <v>25200</v>
          </cell>
          <cell r="P1530">
            <v>25200</v>
          </cell>
          <cell r="Q1530">
            <v>4500</v>
          </cell>
          <cell r="S1530">
            <v>18900</v>
          </cell>
          <cell r="X1530">
            <v>1800</v>
          </cell>
          <cell r="Z1530">
            <v>25200</v>
          </cell>
          <cell r="AA1530">
            <v>0</v>
          </cell>
          <cell r="AB1530">
            <v>25200</v>
          </cell>
        </row>
        <row r="1531">
          <cell r="P1531">
            <v>0</v>
          </cell>
          <cell r="Z1531">
            <v>0</v>
          </cell>
          <cell r="AA1531">
            <v>0</v>
          </cell>
          <cell r="AB1531">
            <v>0</v>
          </cell>
        </row>
        <row r="1532">
          <cell r="P1532">
            <v>0</v>
          </cell>
          <cell r="Z1532">
            <v>0</v>
          </cell>
          <cell r="AA1532">
            <v>0</v>
          </cell>
          <cell r="AB1532">
            <v>0</v>
          </cell>
        </row>
        <row r="1533">
          <cell r="P1533">
            <v>0</v>
          </cell>
          <cell r="Z1533">
            <v>0</v>
          </cell>
          <cell r="AA1533">
            <v>0</v>
          </cell>
          <cell r="AB1533">
            <v>0</v>
          </cell>
        </row>
        <row r="1534">
          <cell r="P1534">
            <v>0</v>
          </cell>
          <cell r="Z1534">
            <v>0</v>
          </cell>
          <cell r="AA1534">
            <v>0</v>
          </cell>
          <cell r="AB1534">
            <v>0</v>
          </cell>
        </row>
        <row r="1535">
          <cell r="P1535">
            <v>0</v>
          </cell>
          <cell r="Z1535">
            <v>0</v>
          </cell>
          <cell r="AA1535">
            <v>0</v>
          </cell>
          <cell r="AB1535">
            <v>0</v>
          </cell>
        </row>
        <row r="1536">
          <cell r="P1536">
            <v>0</v>
          </cell>
          <cell r="Z1536">
            <v>0</v>
          </cell>
          <cell r="AA1536">
            <v>0</v>
          </cell>
          <cell r="AB1536">
            <v>0</v>
          </cell>
        </row>
        <row r="1537">
          <cell r="P1537">
            <v>0</v>
          </cell>
          <cell r="Z1537">
            <v>0</v>
          </cell>
          <cell r="AA1537">
            <v>0</v>
          </cell>
          <cell r="AB1537">
            <v>0</v>
          </cell>
        </row>
        <row r="1538">
          <cell r="P1538">
            <v>0</v>
          </cell>
          <cell r="Z1538">
            <v>0</v>
          </cell>
          <cell r="AA1538">
            <v>0</v>
          </cell>
          <cell r="AB1538">
            <v>0</v>
          </cell>
        </row>
        <row r="1539">
          <cell r="P1539">
            <v>0</v>
          </cell>
          <cell r="Z1539">
            <v>0</v>
          </cell>
          <cell r="AA1539">
            <v>0</v>
          </cell>
          <cell r="AB1539">
            <v>0</v>
          </cell>
        </row>
        <row r="1540">
          <cell r="P1540">
            <v>0</v>
          </cell>
          <cell r="Z1540">
            <v>0</v>
          </cell>
          <cell r="AA1540">
            <v>0</v>
          </cell>
          <cell r="AB1540">
            <v>0</v>
          </cell>
        </row>
        <row r="1541">
          <cell r="P1541">
            <v>0</v>
          </cell>
          <cell r="Z1541">
            <v>0</v>
          </cell>
          <cell r="AA1541">
            <v>0</v>
          </cell>
          <cell r="AB1541">
            <v>0</v>
          </cell>
        </row>
        <row r="1542">
          <cell r="B1542" t="str">
            <v>Összesen</v>
          </cell>
          <cell r="D1542" t="str">
            <v>Pécsi Horvát Szinház</v>
          </cell>
          <cell r="E1542">
            <v>0</v>
          </cell>
          <cell r="F1542">
            <v>0</v>
          </cell>
          <cell r="G1542">
            <v>4621</v>
          </cell>
          <cell r="H1542">
            <v>0</v>
          </cell>
          <cell r="I1542">
            <v>37479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937</v>
          </cell>
          <cell r="O1542">
            <v>0</v>
          </cell>
          <cell r="P1542">
            <v>43037</v>
          </cell>
          <cell r="Q1542">
            <v>13952</v>
          </cell>
          <cell r="R1542">
            <v>3769</v>
          </cell>
          <cell r="S1542">
            <v>22797</v>
          </cell>
          <cell r="T1542">
            <v>0</v>
          </cell>
          <cell r="U1542">
            <v>0</v>
          </cell>
          <cell r="V1542">
            <v>0</v>
          </cell>
          <cell r="W1542">
            <v>0</v>
          </cell>
          <cell r="X1542">
            <v>1800</v>
          </cell>
          <cell r="Y1542">
            <v>719</v>
          </cell>
          <cell r="Z1542">
            <v>43037</v>
          </cell>
          <cell r="AA1542">
            <v>0</v>
          </cell>
          <cell r="AB1542">
            <v>43037</v>
          </cell>
        </row>
        <row r="1543">
          <cell r="A1543">
            <v>49</v>
          </cell>
          <cell r="B1543" t="str">
            <v>Pécsi Szimfónikus Zenekar</v>
          </cell>
          <cell r="C1543">
            <v>1</v>
          </cell>
          <cell r="D1543" t="str">
            <v>00előirányzat</v>
          </cell>
          <cell r="G1543">
            <v>25000</v>
          </cell>
          <cell r="I1543">
            <v>99328</v>
          </cell>
          <cell r="P1543">
            <v>124328</v>
          </cell>
          <cell r="Q1543">
            <v>78590</v>
          </cell>
          <cell r="R1543">
            <v>32112</v>
          </cell>
          <cell r="S1543">
            <v>7476</v>
          </cell>
          <cell r="U1543">
            <v>150</v>
          </cell>
          <cell r="X1543">
            <v>6000</v>
          </cell>
          <cell r="Z1543">
            <v>124328</v>
          </cell>
          <cell r="AA1543">
            <v>0</v>
          </cell>
          <cell r="AB1543">
            <v>124328</v>
          </cell>
        </row>
        <row r="1544">
          <cell r="C1544">
            <v>2</v>
          </cell>
          <cell r="D1544" t="str">
            <v>jóváhagyott pénzmaradvány</v>
          </cell>
          <cell r="N1544">
            <v>-9100</v>
          </cell>
          <cell r="P1544">
            <v>-9100</v>
          </cell>
          <cell r="S1544">
            <v>-9100</v>
          </cell>
          <cell r="Z1544">
            <v>-9100</v>
          </cell>
          <cell r="AA1544">
            <v>0</v>
          </cell>
          <cell r="AB1544">
            <v>-9100</v>
          </cell>
        </row>
        <row r="1545">
          <cell r="C1545">
            <v>3</v>
          </cell>
          <cell r="D1545" t="str">
            <v>pm.terhelő bef.kötelezettség</v>
          </cell>
          <cell r="N1545">
            <v>9299</v>
          </cell>
          <cell r="P1545">
            <v>9299</v>
          </cell>
          <cell r="S1545">
            <v>9299</v>
          </cell>
          <cell r="Z1545">
            <v>9299</v>
          </cell>
          <cell r="AA1545">
            <v>0</v>
          </cell>
          <cell r="AB1545">
            <v>9299</v>
          </cell>
        </row>
        <row r="1546">
          <cell r="B1546" t="str">
            <v>központi támogatás</v>
          </cell>
          <cell r="D1546" t="str">
            <v>pót1(3)</v>
          </cell>
          <cell r="I1546">
            <v>44000</v>
          </cell>
          <cell r="P1546">
            <v>44000</v>
          </cell>
          <cell r="Q1546">
            <v>4600</v>
          </cell>
          <cell r="S1546">
            <v>35400</v>
          </cell>
          <cell r="X1546">
            <v>4000</v>
          </cell>
          <cell r="Z1546">
            <v>44000</v>
          </cell>
          <cell r="AA1546">
            <v>0</v>
          </cell>
          <cell r="AB1546">
            <v>44000</v>
          </cell>
        </row>
        <row r="1547">
          <cell r="D1547" t="str">
            <v>sh1(10)</v>
          </cell>
          <cell r="J1547">
            <v>1000</v>
          </cell>
          <cell r="P1547">
            <v>1000</v>
          </cell>
          <cell r="S1547">
            <v>1000</v>
          </cell>
          <cell r="Z1547">
            <v>1000</v>
          </cell>
          <cell r="AA1547">
            <v>0</v>
          </cell>
          <cell r="AB1547">
            <v>1000</v>
          </cell>
        </row>
        <row r="1548">
          <cell r="C1548">
            <v>12</v>
          </cell>
          <cell r="D1548" t="str">
            <v>elvonás</v>
          </cell>
          <cell r="I1548">
            <v>-18</v>
          </cell>
          <cell r="P1548">
            <v>-18</v>
          </cell>
          <cell r="S1548">
            <v>-18</v>
          </cell>
          <cell r="Z1548">
            <v>-18</v>
          </cell>
          <cell r="AA1548">
            <v>0</v>
          </cell>
          <cell r="AB1548">
            <v>-18</v>
          </cell>
        </row>
        <row r="1549">
          <cell r="C1549">
            <v>13</v>
          </cell>
          <cell r="D1549" t="str">
            <v>bérfejlesztés</v>
          </cell>
          <cell r="I1549">
            <v>5429</v>
          </cell>
          <cell r="P1549">
            <v>5429</v>
          </cell>
          <cell r="Q1549">
            <v>3992</v>
          </cell>
          <cell r="R1549">
            <v>1437</v>
          </cell>
          <cell r="Z1549">
            <v>5429</v>
          </cell>
          <cell r="AA1549">
            <v>0</v>
          </cell>
          <cell r="AB1549">
            <v>5429</v>
          </cell>
        </row>
        <row r="1550">
          <cell r="C1550">
            <v>14</v>
          </cell>
          <cell r="D1550" t="str">
            <v>4% bérfejlesztés</v>
          </cell>
          <cell r="I1550">
            <v>-1500</v>
          </cell>
          <cell r="P1550">
            <v>-1500</v>
          </cell>
          <cell r="Q1550">
            <v>-1103</v>
          </cell>
          <cell r="R1550">
            <v>-397</v>
          </cell>
          <cell r="Z1550">
            <v>-1500</v>
          </cell>
          <cell r="AA1550">
            <v>0</v>
          </cell>
          <cell r="AB1550">
            <v>-1500</v>
          </cell>
        </row>
        <row r="1551">
          <cell r="P1551">
            <v>0</v>
          </cell>
          <cell r="Z1551">
            <v>0</v>
          </cell>
          <cell r="AA1551">
            <v>0</v>
          </cell>
          <cell r="AB1551">
            <v>0</v>
          </cell>
        </row>
        <row r="1552">
          <cell r="P1552">
            <v>0</v>
          </cell>
          <cell r="Z1552">
            <v>0</v>
          </cell>
          <cell r="AA1552">
            <v>0</v>
          </cell>
          <cell r="AB1552">
            <v>0</v>
          </cell>
        </row>
        <row r="1553">
          <cell r="P1553">
            <v>0</v>
          </cell>
          <cell r="Z1553">
            <v>0</v>
          </cell>
          <cell r="AA1553">
            <v>0</v>
          </cell>
          <cell r="AB1553">
            <v>0</v>
          </cell>
        </row>
        <row r="1554">
          <cell r="P1554">
            <v>0</v>
          </cell>
          <cell r="Z1554">
            <v>0</v>
          </cell>
          <cell r="AA1554">
            <v>0</v>
          </cell>
          <cell r="AB1554">
            <v>0</v>
          </cell>
        </row>
        <row r="1555">
          <cell r="P1555">
            <v>0</v>
          </cell>
          <cell r="Z1555">
            <v>0</v>
          </cell>
          <cell r="AA1555">
            <v>0</v>
          </cell>
          <cell r="AB1555">
            <v>0</v>
          </cell>
        </row>
        <row r="1556">
          <cell r="P1556">
            <v>0</v>
          </cell>
          <cell r="Z1556">
            <v>0</v>
          </cell>
          <cell r="AA1556">
            <v>0</v>
          </cell>
          <cell r="AB1556">
            <v>0</v>
          </cell>
        </row>
        <row r="1557">
          <cell r="P1557">
            <v>0</v>
          </cell>
          <cell r="Z1557">
            <v>0</v>
          </cell>
          <cell r="AA1557">
            <v>0</v>
          </cell>
          <cell r="AB1557">
            <v>0</v>
          </cell>
        </row>
        <row r="1558">
          <cell r="B1558" t="str">
            <v>Összesen</v>
          </cell>
          <cell r="D1558" t="str">
            <v>Pécsi Szimf. Zenekar</v>
          </cell>
          <cell r="E1558">
            <v>0</v>
          </cell>
          <cell r="F1558">
            <v>0</v>
          </cell>
          <cell r="G1558">
            <v>25000</v>
          </cell>
          <cell r="H1558">
            <v>0</v>
          </cell>
          <cell r="I1558">
            <v>147239</v>
          </cell>
          <cell r="J1558">
            <v>1000</v>
          </cell>
          <cell r="K1558">
            <v>0</v>
          </cell>
          <cell r="L1558">
            <v>0</v>
          </cell>
          <cell r="M1558">
            <v>0</v>
          </cell>
          <cell r="N1558">
            <v>199</v>
          </cell>
          <cell r="O1558">
            <v>0</v>
          </cell>
          <cell r="P1558">
            <v>173438</v>
          </cell>
          <cell r="Q1558">
            <v>86079</v>
          </cell>
          <cell r="R1558">
            <v>33152</v>
          </cell>
          <cell r="S1558">
            <v>44057</v>
          </cell>
          <cell r="T1558">
            <v>0</v>
          </cell>
          <cell r="U1558">
            <v>150</v>
          </cell>
          <cell r="V1558">
            <v>0</v>
          </cell>
          <cell r="W1558">
            <v>0</v>
          </cell>
          <cell r="X1558">
            <v>10000</v>
          </cell>
          <cell r="Y1558">
            <v>0</v>
          </cell>
          <cell r="Z1558">
            <v>173438</v>
          </cell>
          <cell r="AA1558">
            <v>0</v>
          </cell>
          <cell r="AB1558">
            <v>173438</v>
          </cell>
        </row>
        <row r="1559">
          <cell r="A1559">
            <v>50</v>
          </cell>
          <cell r="B1559" t="str">
            <v>Ifjúsági Ház</v>
          </cell>
          <cell r="C1559">
            <v>1</v>
          </cell>
          <cell r="D1559" t="str">
            <v>00előirányzat</v>
          </cell>
          <cell r="G1559">
            <v>8500</v>
          </cell>
          <cell r="I1559">
            <v>19155</v>
          </cell>
          <cell r="J1559">
            <v>300</v>
          </cell>
          <cell r="P1559">
            <v>27955</v>
          </cell>
          <cell r="Q1559">
            <v>10000</v>
          </cell>
          <cell r="R1559">
            <v>4170</v>
          </cell>
          <cell r="S1559">
            <v>13785</v>
          </cell>
          <cell r="Z1559">
            <v>27955</v>
          </cell>
          <cell r="AA1559">
            <v>0</v>
          </cell>
          <cell r="AB1559">
            <v>27955</v>
          </cell>
        </row>
        <row r="1560">
          <cell r="C1560">
            <v>2</v>
          </cell>
          <cell r="D1560" t="str">
            <v>jóváhagyott pénzmaradvány</v>
          </cell>
          <cell r="N1560">
            <v>633</v>
          </cell>
          <cell r="P1560">
            <v>633</v>
          </cell>
          <cell r="Q1560">
            <v>137</v>
          </cell>
          <cell r="R1560">
            <v>49</v>
          </cell>
          <cell r="Y1560">
            <v>447</v>
          </cell>
          <cell r="Z1560">
            <v>633</v>
          </cell>
          <cell r="AA1560">
            <v>0</v>
          </cell>
          <cell r="AB1560">
            <v>633</v>
          </cell>
        </row>
        <row r="1561">
          <cell r="C1561">
            <v>4</v>
          </cell>
          <cell r="D1561" t="str">
            <v>tárgyévi eir.mód.korrekció</v>
          </cell>
          <cell r="I1561">
            <v>15</v>
          </cell>
          <cell r="P1561">
            <v>15</v>
          </cell>
          <cell r="Y1561">
            <v>15</v>
          </cell>
          <cell r="Z1561">
            <v>15</v>
          </cell>
          <cell r="AA1561">
            <v>0</v>
          </cell>
          <cell r="AB1561">
            <v>15</v>
          </cell>
        </row>
        <row r="1562">
          <cell r="C1562">
            <v>12</v>
          </cell>
          <cell r="D1562" t="str">
            <v>elvonás</v>
          </cell>
          <cell r="I1562">
            <v>-608</v>
          </cell>
          <cell r="P1562">
            <v>-608</v>
          </cell>
          <cell r="S1562">
            <v>-608</v>
          </cell>
          <cell r="Z1562">
            <v>-608</v>
          </cell>
          <cell r="AA1562">
            <v>0</v>
          </cell>
          <cell r="AB1562">
            <v>-608</v>
          </cell>
        </row>
        <row r="1563">
          <cell r="C1563">
            <v>13</v>
          </cell>
          <cell r="D1563" t="str">
            <v>bérfejlesztés</v>
          </cell>
          <cell r="I1563">
            <v>674</v>
          </cell>
          <cell r="P1563">
            <v>674</v>
          </cell>
          <cell r="Q1563">
            <v>496</v>
          </cell>
          <cell r="R1563">
            <v>178</v>
          </cell>
          <cell r="Z1563">
            <v>674</v>
          </cell>
          <cell r="AA1563">
            <v>0</v>
          </cell>
          <cell r="AB1563">
            <v>674</v>
          </cell>
        </row>
        <row r="1564">
          <cell r="C1564">
            <v>14</v>
          </cell>
          <cell r="D1564" t="str">
            <v>4% bérfejlesztés</v>
          </cell>
          <cell r="I1564">
            <v>-186</v>
          </cell>
          <cell r="P1564">
            <v>-186</v>
          </cell>
          <cell r="Q1564">
            <v>-137</v>
          </cell>
          <cell r="R1564">
            <v>-49</v>
          </cell>
          <cell r="Z1564">
            <v>-186</v>
          </cell>
          <cell r="AA1564">
            <v>0</v>
          </cell>
          <cell r="AB1564">
            <v>-186</v>
          </cell>
        </row>
        <row r="1565">
          <cell r="P1565">
            <v>0</v>
          </cell>
          <cell r="Z1565">
            <v>0</v>
          </cell>
          <cell r="AA1565">
            <v>0</v>
          </cell>
          <cell r="AB1565">
            <v>0</v>
          </cell>
        </row>
        <row r="1566">
          <cell r="P1566">
            <v>0</v>
          </cell>
          <cell r="Z1566">
            <v>0</v>
          </cell>
          <cell r="AA1566">
            <v>0</v>
          </cell>
          <cell r="AB1566">
            <v>0</v>
          </cell>
        </row>
        <row r="1567">
          <cell r="P1567">
            <v>0</v>
          </cell>
          <cell r="Z1567">
            <v>0</v>
          </cell>
          <cell r="AA1567">
            <v>0</v>
          </cell>
          <cell r="AB1567">
            <v>0</v>
          </cell>
        </row>
        <row r="1568">
          <cell r="P1568">
            <v>0</v>
          </cell>
          <cell r="Z1568">
            <v>0</v>
          </cell>
          <cell r="AA1568">
            <v>0</v>
          </cell>
          <cell r="AB1568">
            <v>0</v>
          </cell>
        </row>
        <row r="1569">
          <cell r="P1569">
            <v>0</v>
          </cell>
          <cell r="Z1569">
            <v>0</v>
          </cell>
          <cell r="AA1569">
            <v>0</v>
          </cell>
          <cell r="AB1569">
            <v>0</v>
          </cell>
        </row>
        <row r="1570">
          <cell r="P1570">
            <v>0</v>
          </cell>
          <cell r="Z1570">
            <v>0</v>
          </cell>
          <cell r="AA1570">
            <v>0</v>
          </cell>
          <cell r="AB1570">
            <v>0</v>
          </cell>
        </row>
        <row r="1571">
          <cell r="P1571">
            <v>0</v>
          </cell>
          <cell r="Z1571">
            <v>0</v>
          </cell>
          <cell r="AA1571">
            <v>0</v>
          </cell>
          <cell r="AB1571">
            <v>0</v>
          </cell>
        </row>
        <row r="1572">
          <cell r="P1572">
            <v>0</v>
          </cell>
          <cell r="Z1572">
            <v>0</v>
          </cell>
          <cell r="AA1572">
            <v>0</v>
          </cell>
          <cell r="AB1572">
            <v>0</v>
          </cell>
        </row>
        <row r="1573">
          <cell r="P1573">
            <v>0</v>
          </cell>
          <cell r="Z1573">
            <v>0</v>
          </cell>
          <cell r="AA1573">
            <v>0</v>
          </cell>
          <cell r="AB1573">
            <v>0</v>
          </cell>
        </row>
        <row r="1574">
          <cell r="P1574">
            <v>0</v>
          </cell>
          <cell r="Z1574">
            <v>0</v>
          </cell>
          <cell r="AA1574">
            <v>0</v>
          </cell>
          <cell r="AB1574">
            <v>0</v>
          </cell>
        </row>
        <row r="1575">
          <cell r="B1575" t="str">
            <v>Összesen</v>
          </cell>
          <cell r="D1575" t="str">
            <v>Ifjúsági Ház</v>
          </cell>
          <cell r="E1575">
            <v>0</v>
          </cell>
          <cell r="F1575">
            <v>0</v>
          </cell>
          <cell r="G1575">
            <v>8500</v>
          </cell>
          <cell r="H1575">
            <v>0</v>
          </cell>
          <cell r="I1575">
            <v>19050</v>
          </cell>
          <cell r="J1575">
            <v>300</v>
          </cell>
          <cell r="K1575">
            <v>0</v>
          </cell>
          <cell r="L1575">
            <v>0</v>
          </cell>
          <cell r="M1575">
            <v>0</v>
          </cell>
          <cell r="N1575">
            <v>633</v>
          </cell>
          <cell r="O1575">
            <v>0</v>
          </cell>
          <cell r="P1575">
            <v>28483</v>
          </cell>
          <cell r="Q1575">
            <v>10496</v>
          </cell>
          <cell r="R1575">
            <v>4348</v>
          </cell>
          <cell r="S1575">
            <v>13177</v>
          </cell>
          <cell r="T1575">
            <v>0</v>
          </cell>
          <cell r="U1575">
            <v>0</v>
          </cell>
          <cell r="V1575">
            <v>0</v>
          </cell>
          <cell r="W1575">
            <v>0</v>
          </cell>
          <cell r="X1575">
            <v>0</v>
          </cell>
          <cell r="Y1575">
            <v>462</v>
          </cell>
          <cell r="Z1575">
            <v>28483</v>
          </cell>
          <cell r="AA1575">
            <v>0</v>
          </cell>
          <cell r="AB1575">
            <v>28483</v>
          </cell>
        </row>
        <row r="1576">
          <cell r="B1576" t="str">
            <v>Szivárvány Gyermekház </v>
          </cell>
          <cell r="C1576">
            <v>1</v>
          </cell>
          <cell r="D1576" t="str">
            <v>00előirányzat</v>
          </cell>
          <cell r="G1576">
            <v>4000</v>
          </cell>
          <cell r="I1576">
            <v>20247</v>
          </cell>
          <cell r="J1576">
            <v>300</v>
          </cell>
          <cell r="P1576">
            <v>24547</v>
          </cell>
          <cell r="Q1576">
            <v>10097</v>
          </cell>
          <cell r="R1576">
            <v>4756</v>
          </cell>
          <cell r="S1576">
            <v>9694</v>
          </cell>
          <cell r="Z1576">
            <v>24547</v>
          </cell>
          <cell r="AA1576">
            <v>0</v>
          </cell>
          <cell r="AB1576">
            <v>24547</v>
          </cell>
        </row>
        <row r="1577">
          <cell r="C1577">
            <v>2</v>
          </cell>
          <cell r="D1577" t="str">
            <v>jóváhagyott pénzmaradvány</v>
          </cell>
          <cell r="N1577">
            <v>194</v>
          </cell>
          <cell r="P1577">
            <v>194</v>
          </cell>
          <cell r="Q1577">
            <v>80</v>
          </cell>
          <cell r="R1577">
            <v>29</v>
          </cell>
          <cell r="Y1577">
            <v>85</v>
          </cell>
          <cell r="Z1577">
            <v>194</v>
          </cell>
          <cell r="AA1577">
            <v>0</v>
          </cell>
          <cell r="AB1577">
            <v>194</v>
          </cell>
        </row>
        <row r="1578">
          <cell r="C1578">
            <v>3</v>
          </cell>
          <cell r="D1578" t="str">
            <v>pm.terhelő bef.kötelezettség</v>
          </cell>
          <cell r="N1578">
            <v>263</v>
          </cell>
          <cell r="P1578">
            <v>263</v>
          </cell>
          <cell r="S1578">
            <v>263</v>
          </cell>
          <cell r="Z1578">
            <v>263</v>
          </cell>
          <cell r="AA1578">
            <v>0</v>
          </cell>
          <cell r="AB1578">
            <v>263</v>
          </cell>
        </row>
        <row r="1579">
          <cell r="B1579" t="str">
            <v>dr.Gáspár Gabriella gyermeknap</v>
          </cell>
          <cell r="D1579" t="str">
            <v>pót1(8)</v>
          </cell>
          <cell r="I1579">
            <v>50</v>
          </cell>
          <cell r="P1579">
            <v>50</v>
          </cell>
          <cell r="S1579">
            <v>50</v>
          </cell>
          <cell r="Z1579">
            <v>50</v>
          </cell>
          <cell r="AA1579">
            <v>0</v>
          </cell>
          <cell r="AB1579">
            <v>50</v>
          </cell>
        </row>
        <row r="1580">
          <cell r="B1580" t="str">
            <v>Kablár keret</v>
          </cell>
          <cell r="D1580" t="str">
            <v>pót1(19)</v>
          </cell>
          <cell r="I1580">
            <v>184</v>
          </cell>
          <cell r="P1580">
            <v>184</v>
          </cell>
          <cell r="S1580">
            <v>184</v>
          </cell>
          <cell r="Z1580">
            <v>184</v>
          </cell>
          <cell r="AA1580">
            <v>0</v>
          </cell>
          <cell r="AB1580">
            <v>184</v>
          </cell>
        </row>
        <row r="1581">
          <cell r="C1581">
            <v>12</v>
          </cell>
          <cell r="D1581" t="str">
            <v>elvonás</v>
          </cell>
          <cell r="I1581">
            <v>-338</v>
          </cell>
          <cell r="P1581">
            <v>-338</v>
          </cell>
          <cell r="S1581">
            <v>-338</v>
          </cell>
          <cell r="Z1581">
            <v>-338</v>
          </cell>
          <cell r="AA1581">
            <v>0</v>
          </cell>
          <cell r="AB1581">
            <v>-338</v>
          </cell>
        </row>
        <row r="1582">
          <cell r="C1582">
            <v>13</v>
          </cell>
          <cell r="D1582" t="str">
            <v>bérfejlesztés</v>
          </cell>
          <cell r="I1582">
            <v>674</v>
          </cell>
          <cell r="P1582">
            <v>674</v>
          </cell>
          <cell r="Q1582">
            <v>496</v>
          </cell>
          <cell r="R1582">
            <v>178</v>
          </cell>
          <cell r="Z1582">
            <v>674</v>
          </cell>
          <cell r="AA1582">
            <v>0</v>
          </cell>
          <cell r="AB1582">
            <v>674</v>
          </cell>
        </row>
        <row r="1583">
          <cell r="C1583">
            <v>14</v>
          </cell>
          <cell r="D1583" t="str">
            <v>4% bérfejlesztés</v>
          </cell>
          <cell r="I1583">
            <v>-186</v>
          </cell>
          <cell r="P1583">
            <v>-186</v>
          </cell>
          <cell r="Q1583">
            <v>-137</v>
          </cell>
          <cell r="R1583">
            <v>-49</v>
          </cell>
          <cell r="Z1583">
            <v>-186</v>
          </cell>
          <cell r="AA1583">
            <v>0</v>
          </cell>
          <cell r="AB1583">
            <v>-186</v>
          </cell>
        </row>
        <row r="1584">
          <cell r="P1584">
            <v>0</v>
          </cell>
          <cell r="Z1584">
            <v>0</v>
          </cell>
          <cell r="AA1584">
            <v>0</v>
          </cell>
          <cell r="AB1584">
            <v>0</v>
          </cell>
        </row>
        <row r="1585">
          <cell r="P1585">
            <v>0</v>
          </cell>
          <cell r="Z1585">
            <v>0</v>
          </cell>
          <cell r="AA1585">
            <v>0</v>
          </cell>
          <cell r="AB1585">
            <v>0</v>
          </cell>
        </row>
        <row r="1586">
          <cell r="P1586">
            <v>0</v>
          </cell>
          <cell r="Z1586">
            <v>0</v>
          </cell>
          <cell r="AA1586">
            <v>0</v>
          </cell>
          <cell r="AB1586">
            <v>0</v>
          </cell>
        </row>
        <row r="1587">
          <cell r="P1587">
            <v>0</v>
          </cell>
          <cell r="Z1587">
            <v>0</v>
          </cell>
          <cell r="AA1587">
            <v>0</v>
          </cell>
          <cell r="AB1587">
            <v>0</v>
          </cell>
        </row>
        <row r="1588">
          <cell r="P1588">
            <v>0</v>
          </cell>
          <cell r="Z1588">
            <v>0</v>
          </cell>
          <cell r="AA1588">
            <v>0</v>
          </cell>
          <cell r="AB1588">
            <v>0</v>
          </cell>
        </row>
        <row r="1589">
          <cell r="P1589">
            <v>0</v>
          </cell>
          <cell r="Z1589">
            <v>0</v>
          </cell>
          <cell r="AA1589">
            <v>0</v>
          </cell>
          <cell r="AB1589">
            <v>0</v>
          </cell>
        </row>
        <row r="1590">
          <cell r="P1590">
            <v>0</v>
          </cell>
          <cell r="Z1590">
            <v>0</v>
          </cell>
          <cell r="AA1590">
            <v>0</v>
          </cell>
          <cell r="AB1590">
            <v>0</v>
          </cell>
        </row>
        <row r="1591">
          <cell r="P1591">
            <v>0</v>
          </cell>
          <cell r="Z1591">
            <v>0</v>
          </cell>
          <cell r="AA1591">
            <v>0</v>
          </cell>
          <cell r="AB1591">
            <v>0</v>
          </cell>
        </row>
        <row r="1592">
          <cell r="P1592">
            <v>0</v>
          </cell>
          <cell r="Z1592">
            <v>0</v>
          </cell>
          <cell r="AA1592">
            <v>0</v>
          </cell>
          <cell r="AB1592">
            <v>0</v>
          </cell>
        </row>
        <row r="1593">
          <cell r="B1593" t="str">
            <v>Összesen</v>
          </cell>
          <cell r="D1593" t="str">
            <v>Szivárvány Gyermekház</v>
          </cell>
          <cell r="E1593">
            <v>0</v>
          </cell>
          <cell r="F1593">
            <v>0</v>
          </cell>
          <cell r="G1593">
            <v>4000</v>
          </cell>
          <cell r="H1593">
            <v>0</v>
          </cell>
          <cell r="I1593">
            <v>20631</v>
          </cell>
          <cell r="J1593">
            <v>300</v>
          </cell>
          <cell r="K1593">
            <v>0</v>
          </cell>
          <cell r="L1593">
            <v>0</v>
          </cell>
          <cell r="M1593">
            <v>0</v>
          </cell>
          <cell r="N1593">
            <v>457</v>
          </cell>
          <cell r="O1593">
            <v>0</v>
          </cell>
          <cell r="P1593">
            <v>25388</v>
          </cell>
          <cell r="Q1593">
            <v>10536</v>
          </cell>
          <cell r="R1593">
            <v>4914</v>
          </cell>
          <cell r="S1593">
            <v>9853</v>
          </cell>
          <cell r="T1593">
            <v>0</v>
          </cell>
          <cell r="U1593">
            <v>0</v>
          </cell>
          <cell r="V1593">
            <v>0</v>
          </cell>
          <cell r="W1593">
            <v>0</v>
          </cell>
          <cell r="X1593">
            <v>0</v>
          </cell>
          <cell r="Y1593">
            <v>85</v>
          </cell>
          <cell r="Z1593">
            <v>25388</v>
          </cell>
          <cell r="AA1593">
            <v>0</v>
          </cell>
          <cell r="AB1593">
            <v>25388</v>
          </cell>
        </row>
        <row r="1594">
          <cell r="B1594" t="str">
            <v>Ifjúsági + Szivárvány</v>
          </cell>
          <cell r="E1594">
            <v>0</v>
          </cell>
          <cell r="F1594">
            <v>0</v>
          </cell>
          <cell r="G1594">
            <v>12500</v>
          </cell>
          <cell r="H1594">
            <v>0</v>
          </cell>
          <cell r="I1594">
            <v>39681</v>
          </cell>
          <cell r="J1594">
            <v>600</v>
          </cell>
          <cell r="K1594">
            <v>0</v>
          </cell>
          <cell r="L1594">
            <v>0</v>
          </cell>
          <cell r="M1594">
            <v>0</v>
          </cell>
          <cell r="N1594">
            <v>1090</v>
          </cell>
          <cell r="O1594">
            <v>0</v>
          </cell>
          <cell r="P1594">
            <v>53871</v>
          </cell>
          <cell r="Q1594">
            <v>21032</v>
          </cell>
          <cell r="R1594">
            <v>9262</v>
          </cell>
          <cell r="S1594">
            <v>23030</v>
          </cell>
          <cell r="T1594">
            <v>0</v>
          </cell>
          <cell r="U1594">
            <v>0</v>
          </cell>
          <cell r="V1594">
            <v>0</v>
          </cell>
          <cell r="W1594">
            <v>0</v>
          </cell>
          <cell r="X1594">
            <v>0</v>
          </cell>
          <cell r="Y1594">
            <v>547</v>
          </cell>
          <cell r="Z1594">
            <v>53871</v>
          </cell>
          <cell r="AA1594">
            <v>0</v>
          </cell>
          <cell r="AB1594">
            <v>53871</v>
          </cell>
        </row>
        <row r="1595">
          <cell r="A1595">
            <v>52</v>
          </cell>
          <cell r="B1595" t="str">
            <v>Sportlétesitmények Igazgatósága</v>
          </cell>
          <cell r="C1595">
            <v>1</v>
          </cell>
          <cell r="D1595" t="str">
            <v>00előirányzat</v>
          </cell>
          <cell r="G1595">
            <v>23700</v>
          </cell>
          <cell r="I1595">
            <v>61257</v>
          </cell>
          <cell r="P1595">
            <v>84957</v>
          </cell>
          <cell r="Q1595">
            <v>28197</v>
          </cell>
          <cell r="R1595">
            <v>11716</v>
          </cell>
          <cell r="S1595">
            <v>45044</v>
          </cell>
          <cell r="Z1595">
            <v>84957</v>
          </cell>
          <cell r="AA1595">
            <v>0</v>
          </cell>
          <cell r="AB1595">
            <v>84957</v>
          </cell>
        </row>
        <row r="1596">
          <cell r="C1596">
            <v>2</v>
          </cell>
          <cell r="D1596" t="str">
            <v>jóváhagyott pénzmaradvány</v>
          </cell>
          <cell r="N1596">
            <v>606</v>
          </cell>
          <cell r="P1596">
            <v>606</v>
          </cell>
          <cell r="Q1596">
            <v>1876</v>
          </cell>
          <cell r="R1596">
            <v>675</v>
          </cell>
          <cell r="S1596">
            <v>-1945</v>
          </cell>
          <cell r="Z1596">
            <v>606</v>
          </cell>
          <cell r="AA1596">
            <v>0</v>
          </cell>
          <cell r="AB1596">
            <v>606</v>
          </cell>
        </row>
        <row r="1597">
          <cell r="C1597">
            <v>4</v>
          </cell>
          <cell r="D1597" t="str">
            <v>tárgyévi eir.mód.korrekció</v>
          </cell>
          <cell r="I1597">
            <v>1945</v>
          </cell>
          <cell r="P1597">
            <v>1945</v>
          </cell>
          <cell r="S1597">
            <v>1945</v>
          </cell>
          <cell r="Z1597">
            <v>1945</v>
          </cell>
          <cell r="AA1597">
            <v>0</v>
          </cell>
          <cell r="AB1597">
            <v>1945</v>
          </cell>
        </row>
        <row r="1598">
          <cell r="D1598" t="str">
            <v>sh1(11)</v>
          </cell>
          <cell r="G1598">
            <v>1629</v>
          </cell>
          <cell r="P1598">
            <v>1629</v>
          </cell>
          <cell r="S1598">
            <v>1629</v>
          </cell>
          <cell r="Z1598">
            <v>1629</v>
          </cell>
          <cell r="AA1598">
            <v>0</v>
          </cell>
          <cell r="AB1598">
            <v>1629</v>
          </cell>
        </row>
        <row r="1599">
          <cell r="B1599" t="str">
            <v>Sport felújítási keret</v>
          </cell>
          <cell r="D1599" t="str">
            <v>pót1(24)</v>
          </cell>
          <cell r="I1599">
            <v>488</v>
          </cell>
          <cell r="P1599">
            <v>488</v>
          </cell>
          <cell r="X1599">
            <v>488</v>
          </cell>
          <cell r="Z1599">
            <v>488</v>
          </cell>
          <cell r="AA1599">
            <v>0</v>
          </cell>
          <cell r="AB1599">
            <v>488</v>
          </cell>
        </row>
        <row r="1600">
          <cell r="C1600">
            <v>12</v>
          </cell>
          <cell r="D1600" t="str">
            <v>elvonás</v>
          </cell>
          <cell r="I1600">
            <v>-1726</v>
          </cell>
          <cell r="P1600">
            <v>-1726</v>
          </cell>
          <cell r="S1600">
            <v>-1726</v>
          </cell>
          <cell r="Z1600">
            <v>-1726</v>
          </cell>
          <cell r="AA1600">
            <v>0</v>
          </cell>
          <cell r="AB1600">
            <v>-1726</v>
          </cell>
        </row>
        <row r="1601">
          <cell r="C1601">
            <v>13</v>
          </cell>
          <cell r="D1601" t="str">
            <v>bérfejlesztés</v>
          </cell>
          <cell r="I1601">
            <v>2002</v>
          </cell>
          <cell r="P1601">
            <v>2002</v>
          </cell>
          <cell r="Q1601">
            <v>1472</v>
          </cell>
          <cell r="R1601">
            <v>530</v>
          </cell>
          <cell r="Z1601">
            <v>2002</v>
          </cell>
          <cell r="AA1601">
            <v>0</v>
          </cell>
          <cell r="AB1601">
            <v>2002</v>
          </cell>
        </row>
        <row r="1602">
          <cell r="C1602">
            <v>14</v>
          </cell>
          <cell r="D1602" t="str">
            <v>4% bérfejlesztés</v>
          </cell>
          <cell r="I1602">
            <v>-554</v>
          </cell>
          <cell r="P1602">
            <v>-554</v>
          </cell>
          <cell r="Q1602">
            <v>-407</v>
          </cell>
          <cell r="R1602">
            <v>-147</v>
          </cell>
          <cell r="Z1602">
            <v>-554</v>
          </cell>
          <cell r="AA1602">
            <v>0</v>
          </cell>
          <cell r="AB1602">
            <v>-554</v>
          </cell>
        </row>
        <row r="1603">
          <cell r="P1603">
            <v>0</v>
          </cell>
          <cell r="Z1603">
            <v>0</v>
          </cell>
          <cell r="AA1603">
            <v>0</v>
          </cell>
          <cell r="AB1603">
            <v>0</v>
          </cell>
        </row>
        <row r="1604">
          <cell r="P1604">
            <v>0</v>
          </cell>
          <cell r="Z1604">
            <v>0</v>
          </cell>
          <cell r="AA1604">
            <v>0</v>
          </cell>
          <cell r="AB1604">
            <v>0</v>
          </cell>
        </row>
        <row r="1605">
          <cell r="P1605">
            <v>0</v>
          </cell>
          <cell r="Z1605">
            <v>0</v>
          </cell>
          <cell r="AA1605">
            <v>0</v>
          </cell>
          <cell r="AB1605">
            <v>0</v>
          </cell>
        </row>
        <row r="1606">
          <cell r="P1606">
            <v>0</v>
          </cell>
          <cell r="Z1606">
            <v>0</v>
          </cell>
          <cell r="AA1606">
            <v>0</v>
          </cell>
          <cell r="AB1606">
            <v>0</v>
          </cell>
        </row>
        <row r="1607">
          <cell r="P1607">
            <v>0</v>
          </cell>
          <cell r="Z1607">
            <v>0</v>
          </cell>
          <cell r="AA1607">
            <v>0</v>
          </cell>
          <cell r="AB1607">
            <v>0</v>
          </cell>
        </row>
        <row r="1608">
          <cell r="P1608">
            <v>0</v>
          </cell>
          <cell r="Z1608">
            <v>0</v>
          </cell>
          <cell r="AA1608">
            <v>0</v>
          </cell>
          <cell r="AB1608">
            <v>0</v>
          </cell>
        </row>
        <row r="1609">
          <cell r="P1609">
            <v>0</v>
          </cell>
          <cell r="Z1609">
            <v>0</v>
          </cell>
          <cell r="AA1609">
            <v>0</v>
          </cell>
          <cell r="AB1609">
            <v>0</v>
          </cell>
        </row>
        <row r="1610">
          <cell r="P1610">
            <v>0</v>
          </cell>
          <cell r="Z1610">
            <v>0</v>
          </cell>
          <cell r="AA1610">
            <v>0</v>
          </cell>
          <cell r="AB1610">
            <v>0</v>
          </cell>
        </row>
        <row r="1611">
          <cell r="P1611">
            <v>0</v>
          </cell>
          <cell r="Z1611">
            <v>0</v>
          </cell>
          <cell r="AA1611">
            <v>0</v>
          </cell>
          <cell r="AB1611">
            <v>0</v>
          </cell>
        </row>
        <row r="1612">
          <cell r="P1612">
            <v>0</v>
          </cell>
          <cell r="Z1612">
            <v>0</v>
          </cell>
          <cell r="AA1612">
            <v>0</v>
          </cell>
          <cell r="AB1612">
            <v>0</v>
          </cell>
        </row>
        <row r="1613">
          <cell r="P1613">
            <v>0</v>
          </cell>
          <cell r="Z1613">
            <v>0</v>
          </cell>
          <cell r="AA1613">
            <v>0</v>
          </cell>
          <cell r="AB1613">
            <v>0</v>
          </cell>
        </row>
        <row r="1614">
          <cell r="P1614">
            <v>0</v>
          </cell>
          <cell r="Z1614">
            <v>0</v>
          </cell>
          <cell r="AA1614">
            <v>0</v>
          </cell>
          <cell r="AB1614">
            <v>0</v>
          </cell>
        </row>
        <row r="1615">
          <cell r="P1615">
            <v>0</v>
          </cell>
          <cell r="Z1615">
            <v>0</v>
          </cell>
          <cell r="AA1615">
            <v>0</v>
          </cell>
          <cell r="AB1615">
            <v>0</v>
          </cell>
        </row>
        <row r="1616">
          <cell r="P1616">
            <v>0</v>
          </cell>
          <cell r="Z1616">
            <v>0</v>
          </cell>
          <cell r="AA1616">
            <v>0</v>
          </cell>
          <cell r="AB1616">
            <v>0</v>
          </cell>
        </row>
        <row r="1617">
          <cell r="P1617">
            <v>0</v>
          </cell>
          <cell r="Z1617">
            <v>0</v>
          </cell>
          <cell r="AA1617">
            <v>0</v>
          </cell>
          <cell r="AB1617">
            <v>0</v>
          </cell>
        </row>
        <row r="1618">
          <cell r="P1618">
            <v>0</v>
          </cell>
          <cell r="Z1618">
            <v>0</v>
          </cell>
          <cell r="AA1618">
            <v>0</v>
          </cell>
          <cell r="AB1618">
            <v>0</v>
          </cell>
        </row>
        <row r="1619">
          <cell r="B1619" t="str">
            <v>Összesen</v>
          </cell>
          <cell r="D1619" t="str">
            <v>Sportl. Igazgatósága</v>
          </cell>
          <cell r="E1619">
            <v>0</v>
          </cell>
          <cell r="F1619">
            <v>0</v>
          </cell>
          <cell r="G1619">
            <v>25329</v>
          </cell>
          <cell r="H1619">
            <v>0</v>
          </cell>
          <cell r="I1619">
            <v>63412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  <cell r="N1619">
            <v>606</v>
          </cell>
          <cell r="O1619">
            <v>0</v>
          </cell>
          <cell r="P1619">
            <v>89347</v>
          </cell>
          <cell r="Q1619">
            <v>31138</v>
          </cell>
          <cell r="R1619">
            <v>12774</v>
          </cell>
          <cell r="S1619">
            <v>44947</v>
          </cell>
          <cell r="T1619">
            <v>0</v>
          </cell>
          <cell r="U1619">
            <v>0</v>
          </cell>
          <cell r="V1619">
            <v>0</v>
          </cell>
          <cell r="W1619">
            <v>0</v>
          </cell>
          <cell r="X1619">
            <v>488</v>
          </cell>
          <cell r="Y1619">
            <v>0</v>
          </cell>
          <cell r="Z1619">
            <v>89347</v>
          </cell>
          <cell r="AA1619">
            <v>0</v>
          </cell>
          <cell r="AB1619">
            <v>89347</v>
          </cell>
        </row>
        <row r="1620">
          <cell r="B1620" t="str">
            <v>Sportl.vállalkozás</v>
          </cell>
          <cell r="C1620">
            <v>1</v>
          </cell>
          <cell r="D1620" t="str">
            <v>00előirányzat</v>
          </cell>
          <cell r="F1620">
            <v>1469</v>
          </cell>
          <cell r="P1620">
            <v>1469</v>
          </cell>
          <cell r="S1620">
            <v>1469</v>
          </cell>
          <cell r="Z1620">
            <v>1469</v>
          </cell>
          <cell r="AA1620">
            <v>0</v>
          </cell>
          <cell r="AB1620">
            <v>1469</v>
          </cell>
        </row>
        <row r="1621">
          <cell r="P1621">
            <v>0</v>
          </cell>
          <cell r="Z1621">
            <v>0</v>
          </cell>
          <cell r="AA1621">
            <v>0</v>
          </cell>
          <cell r="AB1621">
            <v>0</v>
          </cell>
        </row>
        <row r="1622">
          <cell r="P1622">
            <v>0</v>
          </cell>
          <cell r="Z1622">
            <v>0</v>
          </cell>
          <cell r="AA1622">
            <v>0</v>
          </cell>
          <cell r="AB1622">
            <v>0</v>
          </cell>
        </row>
        <row r="1623">
          <cell r="P1623">
            <v>0</v>
          </cell>
          <cell r="Z1623">
            <v>0</v>
          </cell>
          <cell r="AA1623">
            <v>0</v>
          </cell>
          <cell r="AB1623">
            <v>0</v>
          </cell>
        </row>
        <row r="1624">
          <cell r="P1624">
            <v>0</v>
          </cell>
          <cell r="Z1624">
            <v>0</v>
          </cell>
          <cell r="AA1624">
            <v>0</v>
          </cell>
          <cell r="AB1624">
            <v>0</v>
          </cell>
        </row>
        <row r="1625">
          <cell r="P1625">
            <v>0</v>
          </cell>
          <cell r="Z1625">
            <v>0</v>
          </cell>
          <cell r="AA1625">
            <v>0</v>
          </cell>
          <cell r="AB1625">
            <v>0</v>
          </cell>
        </row>
        <row r="1626">
          <cell r="P1626">
            <v>0</v>
          </cell>
          <cell r="Z1626">
            <v>0</v>
          </cell>
          <cell r="AA1626">
            <v>0</v>
          </cell>
          <cell r="AB1626">
            <v>0</v>
          </cell>
        </row>
        <row r="1627">
          <cell r="P1627">
            <v>0</v>
          </cell>
          <cell r="Z1627">
            <v>0</v>
          </cell>
          <cell r="AA1627">
            <v>0</v>
          </cell>
          <cell r="AB1627">
            <v>0</v>
          </cell>
        </row>
        <row r="1628">
          <cell r="P1628">
            <v>0</v>
          </cell>
          <cell r="Z1628">
            <v>0</v>
          </cell>
          <cell r="AA1628">
            <v>0</v>
          </cell>
          <cell r="AB1628">
            <v>0</v>
          </cell>
        </row>
        <row r="1629">
          <cell r="P1629">
            <v>0</v>
          </cell>
          <cell r="Z1629">
            <v>0</v>
          </cell>
          <cell r="AA1629">
            <v>0</v>
          </cell>
          <cell r="AB1629">
            <v>0</v>
          </cell>
        </row>
        <row r="1630">
          <cell r="B1630" t="str">
            <v>Összesen</v>
          </cell>
          <cell r="D1630" t="str">
            <v>Sportl.vállalkozás</v>
          </cell>
          <cell r="E1630">
            <v>0</v>
          </cell>
          <cell r="F1630">
            <v>1469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1469</v>
          </cell>
          <cell r="Q1630">
            <v>0</v>
          </cell>
          <cell r="R1630">
            <v>0</v>
          </cell>
          <cell r="S1630">
            <v>1469</v>
          </cell>
          <cell r="T1630">
            <v>0</v>
          </cell>
          <cell r="U1630">
            <v>0</v>
          </cell>
          <cell r="V1630">
            <v>0</v>
          </cell>
          <cell r="W1630">
            <v>0</v>
          </cell>
          <cell r="X1630">
            <v>0</v>
          </cell>
          <cell r="Y1630">
            <v>0</v>
          </cell>
          <cell r="Z1630">
            <v>1469</v>
          </cell>
          <cell r="AA1630">
            <v>0</v>
          </cell>
          <cell r="AB1630">
            <v>1469</v>
          </cell>
        </row>
        <row r="1631">
          <cell r="B1631" t="str">
            <v>Sportl. + vállalkozás</v>
          </cell>
          <cell r="E1631">
            <v>0</v>
          </cell>
          <cell r="F1631">
            <v>1469</v>
          </cell>
          <cell r="G1631">
            <v>25329</v>
          </cell>
          <cell r="H1631">
            <v>0</v>
          </cell>
          <cell r="I1631">
            <v>63412</v>
          </cell>
          <cell r="J1631">
            <v>0</v>
          </cell>
          <cell r="K1631">
            <v>0</v>
          </cell>
          <cell r="L1631">
            <v>0</v>
          </cell>
          <cell r="M1631">
            <v>0</v>
          </cell>
          <cell r="N1631">
            <v>606</v>
          </cell>
          <cell r="O1631">
            <v>0</v>
          </cell>
          <cell r="P1631">
            <v>90816</v>
          </cell>
          <cell r="Q1631">
            <v>31138</v>
          </cell>
          <cell r="R1631">
            <v>12774</v>
          </cell>
          <cell r="S1631">
            <v>46416</v>
          </cell>
          <cell r="T1631">
            <v>0</v>
          </cell>
          <cell r="U1631">
            <v>0</v>
          </cell>
          <cell r="V1631">
            <v>0</v>
          </cell>
          <cell r="W1631">
            <v>0</v>
          </cell>
          <cell r="X1631">
            <v>488</v>
          </cell>
          <cell r="Y1631">
            <v>0</v>
          </cell>
          <cell r="Z1631">
            <v>90816</v>
          </cell>
          <cell r="AA1631">
            <v>0</v>
          </cell>
          <cell r="AB1631">
            <v>90816</v>
          </cell>
        </row>
        <row r="1632">
          <cell r="A1632">
            <v>53</v>
          </cell>
          <cell r="B1632" t="str">
            <v>Gazd.Ell.-és Szolg.Szerv.</v>
          </cell>
          <cell r="C1632">
            <v>1</v>
          </cell>
          <cell r="D1632" t="str">
            <v>00előirányzat</v>
          </cell>
          <cell r="E1632">
            <v>300</v>
          </cell>
          <cell r="G1632">
            <v>24625</v>
          </cell>
          <cell r="I1632">
            <v>409279</v>
          </cell>
          <cell r="P1632">
            <v>434204</v>
          </cell>
          <cell r="Q1632">
            <v>75439</v>
          </cell>
          <cell r="R1632">
            <v>28962</v>
          </cell>
          <cell r="S1632">
            <v>275143</v>
          </cell>
          <cell r="T1632">
            <v>500</v>
          </cell>
          <cell r="X1632">
            <v>54160</v>
          </cell>
          <cell r="Z1632">
            <v>434204</v>
          </cell>
          <cell r="AA1632">
            <v>0</v>
          </cell>
          <cell r="AB1632">
            <v>434204</v>
          </cell>
        </row>
        <row r="1633">
          <cell r="C1633">
            <v>2</v>
          </cell>
          <cell r="D1633" t="str">
            <v>jóváhagyott pénzmaradvány</v>
          </cell>
          <cell r="N1633">
            <v>20467</v>
          </cell>
          <cell r="P1633">
            <v>20467</v>
          </cell>
          <cell r="Q1633">
            <v>3144</v>
          </cell>
          <cell r="R1633">
            <v>1132</v>
          </cell>
          <cell r="Y1633">
            <v>16191</v>
          </cell>
          <cell r="Z1633">
            <v>20467</v>
          </cell>
          <cell r="AA1633">
            <v>0</v>
          </cell>
          <cell r="AB1633">
            <v>20467</v>
          </cell>
        </row>
        <row r="1634">
          <cell r="C1634">
            <v>3</v>
          </cell>
          <cell r="D1634" t="str">
            <v>pm.terhelő bef.kötelezettség</v>
          </cell>
          <cell r="N1634">
            <v>1280</v>
          </cell>
          <cell r="P1634">
            <v>1280</v>
          </cell>
          <cell r="S1634">
            <v>1280</v>
          </cell>
          <cell r="Z1634">
            <v>1280</v>
          </cell>
          <cell r="AA1634">
            <v>0</v>
          </cell>
          <cell r="AB1634">
            <v>1280</v>
          </cell>
        </row>
        <row r="1635">
          <cell r="B1635" t="str">
            <v>Közter pénzmaradvány</v>
          </cell>
          <cell r="D1635" t="str">
            <v>pót1(22)</v>
          </cell>
          <cell r="I1635">
            <v>-2561</v>
          </cell>
          <cell r="P1635">
            <v>-2561</v>
          </cell>
          <cell r="Q1635">
            <v>-1883</v>
          </cell>
          <cell r="R1635">
            <v>-678</v>
          </cell>
          <cell r="Z1635">
            <v>-2561</v>
          </cell>
          <cell r="AA1635">
            <v>0</v>
          </cell>
          <cell r="AB1635">
            <v>-2561</v>
          </cell>
        </row>
        <row r="1636">
          <cell r="C1636">
            <v>12</v>
          </cell>
          <cell r="D1636" t="str">
            <v>elvonás</v>
          </cell>
          <cell r="I1636">
            <v>-5460</v>
          </cell>
          <cell r="P1636">
            <v>-5460</v>
          </cell>
          <cell r="S1636">
            <v>-5460</v>
          </cell>
          <cell r="Z1636">
            <v>-5460</v>
          </cell>
          <cell r="AA1636">
            <v>0</v>
          </cell>
          <cell r="AB1636">
            <v>-5460</v>
          </cell>
        </row>
        <row r="1637">
          <cell r="P1637">
            <v>0</v>
          </cell>
          <cell r="Z1637">
            <v>0</v>
          </cell>
          <cell r="AA1637">
            <v>0</v>
          </cell>
          <cell r="AB1637">
            <v>0</v>
          </cell>
        </row>
        <row r="1638">
          <cell r="P1638">
            <v>0</v>
          </cell>
          <cell r="Z1638">
            <v>0</v>
          </cell>
          <cell r="AA1638">
            <v>0</v>
          </cell>
          <cell r="AB1638">
            <v>0</v>
          </cell>
        </row>
        <row r="1639">
          <cell r="P1639">
            <v>0</v>
          </cell>
          <cell r="Z1639">
            <v>0</v>
          </cell>
          <cell r="AA1639">
            <v>0</v>
          </cell>
          <cell r="AB1639">
            <v>0</v>
          </cell>
        </row>
        <row r="1640">
          <cell r="P1640">
            <v>0</v>
          </cell>
          <cell r="Z1640">
            <v>0</v>
          </cell>
          <cell r="AA1640">
            <v>0</v>
          </cell>
          <cell r="AB1640">
            <v>0</v>
          </cell>
        </row>
        <row r="1641">
          <cell r="P1641">
            <v>0</v>
          </cell>
          <cell r="Z1641">
            <v>0</v>
          </cell>
          <cell r="AA1641">
            <v>0</v>
          </cell>
          <cell r="AB1641">
            <v>0</v>
          </cell>
        </row>
        <row r="1642">
          <cell r="P1642">
            <v>0</v>
          </cell>
          <cell r="Z1642">
            <v>0</v>
          </cell>
          <cell r="AA1642">
            <v>0</v>
          </cell>
          <cell r="AB1642">
            <v>0</v>
          </cell>
        </row>
        <row r="1643">
          <cell r="P1643">
            <v>0</v>
          </cell>
          <cell r="Z1643">
            <v>0</v>
          </cell>
          <cell r="AA1643">
            <v>0</v>
          </cell>
          <cell r="AB1643">
            <v>0</v>
          </cell>
        </row>
        <row r="1644">
          <cell r="P1644">
            <v>0</v>
          </cell>
          <cell r="Z1644">
            <v>0</v>
          </cell>
          <cell r="AA1644">
            <v>0</v>
          </cell>
          <cell r="AB1644">
            <v>0</v>
          </cell>
        </row>
        <row r="1645">
          <cell r="P1645">
            <v>0</v>
          </cell>
          <cell r="Z1645">
            <v>0</v>
          </cell>
          <cell r="AA1645">
            <v>0</v>
          </cell>
          <cell r="AB1645">
            <v>0</v>
          </cell>
        </row>
        <row r="1646">
          <cell r="P1646">
            <v>0</v>
          </cell>
          <cell r="Z1646">
            <v>0</v>
          </cell>
          <cell r="AA1646">
            <v>0</v>
          </cell>
          <cell r="AB1646">
            <v>0</v>
          </cell>
        </row>
        <row r="1647">
          <cell r="P1647">
            <v>0</v>
          </cell>
          <cell r="Z1647">
            <v>0</v>
          </cell>
          <cell r="AA1647">
            <v>0</v>
          </cell>
          <cell r="AB1647">
            <v>0</v>
          </cell>
        </row>
        <row r="1648">
          <cell r="P1648">
            <v>0</v>
          </cell>
          <cell r="Z1648">
            <v>0</v>
          </cell>
          <cell r="AA1648">
            <v>0</v>
          </cell>
          <cell r="AB1648">
            <v>0</v>
          </cell>
        </row>
        <row r="1649">
          <cell r="P1649">
            <v>0</v>
          </cell>
          <cell r="Z1649">
            <v>0</v>
          </cell>
          <cell r="AA1649">
            <v>0</v>
          </cell>
          <cell r="AB1649">
            <v>0</v>
          </cell>
        </row>
        <row r="1650">
          <cell r="P1650">
            <v>0</v>
          </cell>
          <cell r="Z1650">
            <v>0</v>
          </cell>
          <cell r="AA1650">
            <v>0</v>
          </cell>
          <cell r="AB1650">
            <v>0</v>
          </cell>
        </row>
        <row r="1651">
          <cell r="P1651">
            <v>0</v>
          </cell>
          <cell r="Z1651">
            <v>0</v>
          </cell>
          <cell r="AA1651">
            <v>0</v>
          </cell>
          <cell r="AB1651">
            <v>0</v>
          </cell>
        </row>
        <row r="1652">
          <cell r="P1652">
            <v>0</v>
          </cell>
          <cell r="Z1652">
            <v>0</v>
          </cell>
          <cell r="AA1652">
            <v>0</v>
          </cell>
          <cell r="AB1652">
            <v>0</v>
          </cell>
        </row>
        <row r="1653">
          <cell r="P1653">
            <v>0</v>
          </cell>
          <cell r="Z1653">
            <v>0</v>
          </cell>
          <cell r="AA1653">
            <v>0</v>
          </cell>
          <cell r="AB1653">
            <v>0</v>
          </cell>
        </row>
        <row r="1654">
          <cell r="P1654">
            <v>0</v>
          </cell>
          <cell r="Z1654">
            <v>0</v>
          </cell>
          <cell r="AA1654">
            <v>0</v>
          </cell>
          <cell r="AB1654">
            <v>0</v>
          </cell>
        </row>
        <row r="1655">
          <cell r="B1655" t="str">
            <v>Összesen</v>
          </cell>
          <cell r="D1655" t="str">
            <v>Gazd.Ell.-és Szolg.Szerv.</v>
          </cell>
          <cell r="E1655">
            <v>300</v>
          </cell>
          <cell r="F1655">
            <v>0</v>
          </cell>
          <cell r="G1655">
            <v>24625</v>
          </cell>
          <cell r="H1655">
            <v>0</v>
          </cell>
          <cell r="I1655">
            <v>401258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21747</v>
          </cell>
          <cell r="O1655">
            <v>0</v>
          </cell>
          <cell r="P1655">
            <v>447930</v>
          </cell>
          <cell r="Q1655">
            <v>76700</v>
          </cell>
          <cell r="R1655">
            <v>29416</v>
          </cell>
          <cell r="S1655">
            <v>270963</v>
          </cell>
          <cell r="T1655">
            <v>500</v>
          </cell>
          <cell r="U1655">
            <v>0</v>
          </cell>
          <cell r="V1655">
            <v>0</v>
          </cell>
          <cell r="W1655">
            <v>0</v>
          </cell>
          <cell r="X1655">
            <v>54160</v>
          </cell>
          <cell r="Y1655">
            <v>16191</v>
          </cell>
          <cell r="Z1655">
            <v>447930</v>
          </cell>
          <cell r="AA1655">
            <v>0</v>
          </cell>
          <cell r="AB1655">
            <v>447930</v>
          </cell>
        </row>
        <row r="1656">
          <cell r="A1656">
            <v>54</v>
          </cell>
          <cell r="B1656" t="str">
            <v>Hivatásos Önk.Tűzoltóság</v>
          </cell>
          <cell r="C1656">
            <v>1</v>
          </cell>
          <cell r="D1656" t="str">
            <v>00előirányzat</v>
          </cell>
          <cell r="E1656">
            <v>2160</v>
          </cell>
          <cell r="I1656">
            <v>233463</v>
          </cell>
          <cell r="P1656">
            <v>235623</v>
          </cell>
          <cell r="Q1656">
            <v>151388</v>
          </cell>
          <cell r="R1656">
            <v>58454</v>
          </cell>
          <cell r="S1656">
            <v>25781</v>
          </cell>
          <cell r="Z1656">
            <v>235623</v>
          </cell>
          <cell r="AA1656">
            <v>0</v>
          </cell>
          <cell r="AB1656">
            <v>235623</v>
          </cell>
        </row>
        <row r="1657">
          <cell r="C1657">
            <v>2</v>
          </cell>
          <cell r="D1657" t="str">
            <v>jóváhagyott pénzmaradvány</v>
          </cell>
          <cell r="N1657">
            <v>-10461</v>
          </cell>
          <cell r="P1657">
            <v>-10461</v>
          </cell>
          <cell r="S1657">
            <v>-10461</v>
          </cell>
          <cell r="Z1657">
            <v>-10461</v>
          </cell>
          <cell r="AA1657">
            <v>0</v>
          </cell>
          <cell r="AB1657">
            <v>-10461</v>
          </cell>
        </row>
        <row r="1658">
          <cell r="C1658">
            <v>3</v>
          </cell>
          <cell r="D1658" t="str">
            <v>pm.terhelő bef.kötelezettség</v>
          </cell>
          <cell r="N1658">
            <v>12551</v>
          </cell>
          <cell r="P1658">
            <v>12551</v>
          </cell>
          <cell r="S1658">
            <v>12551</v>
          </cell>
          <cell r="Z1658">
            <v>12551</v>
          </cell>
          <cell r="AA1658">
            <v>0</v>
          </cell>
          <cell r="AB1658">
            <v>12551</v>
          </cell>
        </row>
        <row r="1659">
          <cell r="C1659">
            <v>4</v>
          </cell>
          <cell r="D1659" t="str">
            <v>tárgyévi eir.mód.korrekció</v>
          </cell>
          <cell r="I1659">
            <v>240</v>
          </cell>
          <cell r="P1659">
            <v>240</v>
          </cell>
          <cell r="S1659">
            <v>240</v>
          </cell>
          <cell r="Z1659">
            <v>240</v>
          </cell>
          <cell r="AA1659">
            <v>0</v>
          </cell>
          <cell r="AB1659">
            <v>240</v>
          </cell>
        </row>
        <row r="1660">
          <cell r="P1660">
            <v>0</v>
          </cell>
          <cell r="Z1660">
            <v>0</v>
          </cell>
          <cell r="AA1660">
            <v>0</v>
          </cell>
          <cell r="AB1660">
            <v>0</v>
          </cell>
        </row>
        <row r="1661">
          <cell r="P1661">
            <v>0</v>
          </cell>
          <cell r="Z1661">
            <v>0</v>
          </cell>
          <cell r="AA1661">
            <v>0</v>
          </cell>
          <cell r="AB1661">
            <v>0</v>
          </cell>
        </row>
        <row r="1662">
          <cell r="P1662">
            <v>0</v>
          </cell>
          <cell r="Z1662">
            <v>0</v>
          </cell>
          <cell r="AA1662">
            <v>0</v>
          </cell>
          <cell r="AB1662">
            <v>0</v>
          </cell>
        </row>
        <row r="1663">
          <cell r="P1663">
            <v>0</v>
          </cell>
          <cell r="Z1663">
            <v>0</v>
          </cell>
          <cell r="AA1663">
            <v>0</v>
          </cell>
          <cell r="AB1663">
            <v>0</v>
          </cell>
        </row>
        <row r="1664">
          <cell r="P1664">
            <v>0</v>
          </cell>
          <cell r="Z1664">
            <v>0</v>
          </cell>
          <cell r="AA1664">
            <v>0</v>
          </cell>
          <cell r="AB1664">
            <v>0</v>
          </cell>
        </row>
        <row r="1665">
          <cell r="P1665">
            <v>0</v>
          </cell>
          <cell r="Z1665">
            <v>0</v>
          </cell>
          <cell r="AA1665">
            <v>0</v>
          </cell>
          <cell r="AB1665">
            <v>0</v>
          </cell>
        </row>
        <row r="1666">
          <cell r="P1666">
            <v>0</v>
          </cell>
          <cell r="Z1666">
            <v>0</v>
          </cell>
          <cell r="AA1666">
            <v>0</v>
          </cell>
          <cell r="AB1666">
            <v>0</v>
          </cell>
        </row>
        <row r="1667">
          <cell r="B1667" t="str">
            <v>Összesen</v>
          </cell>
          <cell r="D1667" t="str">
            <v>Hivatásos Önk.Tűzoltóság</v>
          </cell>
          <cell r="E1667">
            <v>2160</v>
          </cell>
          <cell r="F1667">
            <v>0</v>
          </cell>
          <cell r="G1667">
            <v>0</v>
          </cell>
          <cell r="H1667">
            <v>0</v>
          </cell>
          <cell r="I1667">
            <v>233703</v>
          </cell>
          <cell r="J1667">
            <v>0</v>
          </cell>
          <cell r="K1667">
            <v>0</v>
          </cell>
          <cell r="L1667">
            <v>0</v>
          </cell>
          <cell r="M1667">
            <v>0</v>
          </cell>
          <cell r="N1667">
            <v>2090</v>
          </cell>
          <cell r="O1667">
            <v>0</v>
          </cell>
          <cell r="P1667">
            <v>237953</v>
          </cell>
          <cell r="Q1667">
            <v>151388</v>
          </cell>
          <cell r="R1667">
            <v>58454</v>
          </cell>
          <cell r="S1667">
            <v>28111</v>
          </cell>
          <cell r="T1667">
            <v>0</v>
          </cell>
          <cell r="U1667">
            <v>0</v>
          </cell>
          <cell r="V1667">
            <v>0</v>
          </cell>
          <cell r="W1667">
            <v>0</v>
          </cell>
          <cell r="X1667">
            <v>0</v>
          </cell>
          <cell r="Y1667">
            <v>0</v>
          </cell>
          <cell r="Z1667">
            <v>237953</v>
          </cell>
          <cell r="AA1667">
            <v>0</v>
          </cell>
          <cell r="AB1667">
            <v>237953</v>
          </cell>
        </row>
        <row r="1668">
          <cell r="B1668" t="str">
            <v>INTÉZMÉNY ÖSSZESEN</v>
          </cell>
          <cell r="E1668">
            <v>802232</v>
          </cell>
          <cell r="F1668">
            <v>0</v>
          </cell>
          <cell r="G1668">
            <v>1008060</v>
          </cell>
          <cell r="H1668">
            <v>2250</v>
          </cell>
          <cell r="I1668">
            <v>9365515</v>
          </cell>
          <cell r="J1668">
            <v>33023</v>
          </cell>
          <cell r="K1668">
            <v>804497</v>
          </cell>
          <cell r="L1668">
            <v>0</v>
          </cell>
          <cell r="M1668">
            <v>19640</v>
          </cell>
          <cell r="N1668">
            <v>447760</v>
          </cell>
          <cell r="O1668">
            <v>0</v>
          </cell>
          <cell r="P1668">
            <v>12482977</v>
          </cell>
          <cell r="Q1668">
            <v>5860675</v>
          </cell>
          <cell r="R1668">
            <v>2369727</v>
          </cell>
          <cell r="S1668">
            <v>3689260</v>
          </cell>
          <cell r="T1668">
            <v>142000</v>
          </cell>
          <cell r="U1668">
            <v>150</v>
          </cell>
          <cell r="V1668">
            <v>0</v>
          </cell>
          <cell r="W1668">
            <v>36582</v>
          </cell>
          <cell r="X1668">
            <v>182197</v>
          </cell>
          <cell r="Y1668">
            <v>202386</v>
          </cell>
          <cell r="Z1668">
            <v>12482977</v>
          </cell>
          <cell r="AA1668">
            <v>0</v>
          </cell>
          <cell r="AB1668">
            <v>12482977</v>
          </cell>
        </row>
        <row r="1669">
          <cell r="B1669" t="str">
            <v>Sportl. Igazg.vállalkozás</v>
          </cell>
          <cell r="R1669">
            <v>0</v>
          </cell>
          <cell r="S1669">
            <v>1469</v>
          </cell>
          <cell r="T1669">
            <v>0</v>
          </cell>
          <cell r="U1669">
            <v>0</v>
          </cell>
          <cell r="V1669">
            <v>0</v>
          </cell>
          <cell r="W1669">
            <v>0</v>
          </cell>
          <cell r="X1669">
            <v>0</v>
          </cell>
          <cell r="Y1669">
            <v>0</v>
          </cell>
          <cell r="Z1669">
            <v>1469</v>
          </cell>
          <cell r="AA1669">
            <v>0</v>
          </cell>
        </row>
        <row r="1670">
          <cell r="B1670" t="str">
            <v>V É G Ö S S Z E S E N</v>
          </cell>
          <cell r="R1670">
            <v>2369727</v>
          </cell>
          <cell r="S1670">
            <v>3690729</v>
          </cell>
          <cell r="T1670">
            <v>142000</v>
          </cell>
          <cell r="U1670">
            <v>150</v>
          </cell>
          <cell r="V1670">
            <v>0</v>
          </cell>
          <cell r="W1670">
            <v>36582</v>
          </cell>
          <cell r="X1670">
            <v>182197</v>
          </cell>
          <cell r="Y1670">
            <v>202386</v>
          </cell>
          <cell r="Z1670">
            <v>12484446</v>
          </cell>
          <cell r="AA1670">
            <v>0</v>
          </cell>
        </row>
        <row r="1683">
          <cell r="D1683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v.00induló"/>
      <sheetName val="összesen"/>
      <sheetName val="ágazatos összesen"/>
      <sheetName val="kritérium98"/>
      <sheetName val="Intézm.bevét"/>
      <sheetName val="Intézm.kiadás"/>
      <sheetName val="PMH.bevétel "/>
      <sheetName val="PMH.kiadás "/>
      <sheetName val="Ö. mérleg  "/>
      <sheetName val="címrend 00 költségvetéshez"/>
      <sheetName val="dologi előirányzat"/>
      <sheetName val="Beruházás 2000 "/>
      <sheetName val="Bizottsági igények"/>
    </sheetNames>
    <sheetDataSet>
      <sheetData sheetId="0">
        <row r="1">
          <cell r="J1" t="str">
            <v> </v>
          </cell>
          <cell r="K1" t="str">
            <v> </v>
          </cell>
          <cell r="M1" t="str">
            <v> </v>
          </cell>
          <cell r="N1" t="str">
            <v> </v>
          </cell>
          <cell r="T1" t="str">
            <v>PÉNZESZK.</v>
          </cell>
          <cell r="U1" t="str">
            <v>ÁTADÁSA</v>
          </cell>
          <cell r="V1" t="str">
            <v> </v>
          </cell>
        </row>
        <row r="2">
          <cell r="A2" t="str">
            <v>SOR</v>
          </cell>
          <cell r="D2" t="str">
            <v>Megnevezés</v>
          </cell>
          <cell r="E2" t="str">
            <v>Alaptev.</v>
          </cell>
          <cell r="F2" t="str">
            <v>Vállalkozási</v>
          </cell>
          <cell r="G2" t="str">
            <v>Egyéb</v>
          </cell>
          <cell r="H2" t="str">
            <v>Felhalm.</v>
          </cell>
          <cell r="I2" t="str">
            <v>Intézm.</v>
          </cell>
          <cell r="J2" t="str">
            <v>Működési</v>
          </cell>
          <cell r="K2" t="str">
            <v>TB.alapok</v>
          </cell>
          <cell r="L2" t="str">
            <v>Előző évi</v>
          </cell>
          <cell r="M2" t="str">
            <v>Felhalm.</v>
          </cell>
          <cell r="N2" t="str">
            <v>E.évi</v>
          </cell>
          <cell r="O2" t="str">
            <v>E.évi váll.</v>
          </cell>
          <cell r="P2" t="str">
            <v>BEVÉTEL</v>
          </cell>
          <cell r="Q2" t="str">
            <v>Személyi</v>
          </cell>
          <cell r="R2" t="str">
            <v>TB.</v>
          </cell>
          <cell r="S2" t="str">
            <v>Dologi </v>
          </cell>
          <cell r="W2" t="str">
            <v>Ellátottak</v>
          </cell>
          <cell r="X2" t="str">
            <v>Felújitás+</v>
          </cell>
          <cell r="Y2" t="str">
            <v>Egyéb kiadás</v>
          </cell>
          <cell r="Z2" t="str">
            <v>KIADÁS</v>
          </cell>
          <cell r="AB2" t="str">
            <v>BEVÉTEL</v>
          </cell>
        </row>
        <row r="3">
          <cell r="A3" t="str">
            <v>SZ</v>
          </cell>
          <cell r="C3" t="str">
            <v>kod</v>
          </cell>
          <cell r="D3" t="str">
            <v> </v>
          </cell>
          <cell r="E3" t="str">
            <v>bevét.</v>
          </cell>
          <cell r="F3" t="str">
            <v>bev.</v>
          </cell>
          <cell r="G3" t="str">
            <v>különf.bev.</v>
          </cell>
          <cell r="H3" t="str">
            <v>és tőkej.</v>
          </cell>
          <cell r="I3" t="str">
            <v>finansz.</v>
          </cell>
          <cell r="J3" t="str">
            <v>célra átv.</v>
          </cell>
          <cell r="K3" t="str">
            <v>támog.</v>
          </cell>
          <cell r="L3" t="str">
            <v>visszatérülések</v>
          </cell>
          <cell r="M3" t="str">
            <v>átvett pe.</v>
          </cell>
          <cell r="N3" t="str">
            <v>pénz marad.</v>
          </cell>
          <cell r="O3" t="str">
            <v>eredm.</v>
          </cell>
          <cell r="P3" t="str">
            <v>ÖSSZESEN</v>
          </cell>
          <cell r="Q3" t="str">
            <v>juttatás</v>
          </cell>
          <cell r="R3" t="str">
            <v>járulék</v>
          </cell>
          <cell r="S3" t="str">
            <v>kiadás</v>
          </cell>
          <cell r="T3" t="str">
            <v>Működés</v>
          </cell>
          <cell r="U3" t="str">
            <v>Feljesztés</v>
          </cell>
          <cell r="V3" t="str">
            <v>Egyéb támog.</v>
          </cell>
          <cell r="W3" t="str">
            <v>pénzb.jutt.</v>
          </cell>
          <cell r="X3" t="str">
            <v>Beruházás</v>
          </cell>
          <cell r="Y3" t="str">
            <v> (tartalék)</v>
          </cell>
          <cell r="Z3" t="str">
            <v>ÖSSZESEN</v>
          </cell>
          <cell r="AA3" t="str">
            <v>KONTROLL</v>
          </cell>
          <cell r="AB3" t="str">
            <v>ÖSSZESEN</v>
          </cell>
        </row>
        <row r="4">
          <cell r="A4">
            <v>1</v>
          </cell>
          <cell r="B4" t="str">
            <v>Kényszervágó Húsüzem</v>
          </cell>
          <cell r="C4">
            <v>1</v>
          </cell>
          <cell r="D4" t="str">
            <v>00előirányzat</v>
          </cell>
          <cell r="P4">
            <v>0</v>
          </cell>
          <cell r="Z4">
            <v>0</v>
          </cell>
          <cell r="AA4">
            <v>0</v>
          </cell>
          <cell r="AB4">
            <v>0</v>
          </cell>
        </row>
        <row r="5">
          <cell r="P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P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P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P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P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P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P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P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P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B14" t="str">
            <v>Összesen</v>
          </cell>
          <cell r="D14" t="str">
            <v>Kényszervágó Húsüzem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A15">
            <v>2</v>
          </cell>
          <cell r="B15" t="str">
            <v>Piac-és Vásárcsarnok</v>
          </cell>
          <cell r="C15">
            <v>1</v>
          </cell>
          <cell r="D15" t="str">
            <v>00előirányzat</v>
          </cell>
          <cell r="P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P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P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P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P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P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P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P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P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P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B25" t="str">
            <v>Összesen</v>
          </cell>
          <cell r="D25" t="str">
            <v>Piac-és Vásárcsarnok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>
            <v>3</v>
          </cell>
          <cell r="B26" t="str">
            <v>Egyesitett Eü.Int.Igazg.</v>
          </cell>
          <cell r="C26">
            <v>1</v>
          </cell>
          <cell r="D26" t="str">
            <v>00előirányzat</v>
          </cell>
          <cell r="P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P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P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P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P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P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P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P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P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P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P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P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P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P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P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P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P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P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P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P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B46" t="str">
            <v>Összesen</v>
          </cell>
          <cell r="D46" t="str">
            <v>Egyesitett Eü.Int.Igazg.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A47">
            <v>4</v>
          </cell>
          <cell r="B47" t="str">
            <v>Kisgyermek Szoc.Int.Igazg.</v>
          </cell>
          <cell r="C47">
            <v>1</v>
          </cell>
          <cell r="D47" t="str">
            <v>00előirányzat</v>
          </cell>
          <cell r="P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P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P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P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P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P52">
            <v>0</v>
          </cell>
          <cell r="Z52">
            <v>0</v>
          </cell>
          <cell r="AA52">
            <v>0</v>
          </cell>
          <cell r="AB52">
            <v>0</v>
          </cell>
        </row>
        <row r="53">
          <cell r="P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P54">
            <v>0</v>
          </cell>
          <cell r="Z54">
            <v>0</v>
          </cell>
          <cell r="AA54">
            <v>0</v>
          </cell>
          <cell r="AB54">
            <v>0</v>
          </cell>
        </row>
        <row r="55">
          <cell r="P55">
            <v>0</v>
          </cell>
          <cell r="Z55">
            <v>0</v>
          </cell>
          <cell r="AA55">
            <v>0</v>
          </cell>
          <cell r="AB55">
            <v>0</v>
          </cell>
        </row>
        <row r="56">
          <cell r="P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P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P58">
            <v>0</v>
          </cell>
          <cell r="Z58">
            <v>0</v>
          </cell>
          <cell r="AA58">
            <v>0</v>
          </cell>
          <cell r="AB58">
            <v>0</v>
          </cell>
        </row>
        <row r="59">
          <cell r="P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P60">
            <v>0</v>
          </cell>
          <cell r="Z60">
            <v>0</v>
          </cell>
          <cell r="AA60">
            <v>0</v>
          </cell>
          <cell r="AB60">
            <v>0</v>
          </cell>
        </row>
        <row r="61">
          <cell r="P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P62">
            <v>0</v>
          </cell>
          <cell r="Z62">
            <v>0</v>
          </cell>
          <cell r="AA62">
            <v>0</v>
          </cell>
          <cell r="AB62">
            <v>0</v>
          </cell>
        </row>
        <row r="63">
          <cell r="P63">
            <v>0</v>
          </cell>
          <cell r="Z63">
            <v>0</v>
          </cell>
          <cell r="AA63">
            <v>0</v>
          </cell>
          <cell r="AB63">
            <v>0</v>
          </cell>
        </row>
        <row r="64">
          <cell r="P64">
            <v>0</v>
          </cell>
          <cell r="Z64">
            <v>0</v>
          </cell>
          <cell r="AA64">
            <v>0</v>
          </cell>
          <cell r="AB64">
            <v>0</v>
          </cell>
        </row>
        <row r="65">
          <cell r="P65">
            <v>0</v>
          </cell>
          <cell r="Z65">
            <v>0</v>
          </cell>
          <cell r="AA65">
            <v>0</v>
          </cell>
          <cell r="AB65">
            <v>0</v>
          </cell>
        </row>
        <row r="66">
          <cell r="P66">
            <v>0</v>
          </cell>
          <cell r="Z66">
            <v>0</v>
          </cell>
          <cell r="AA66">
            <v>0</v>
          </cell>
          <cell r="AB66">
            <v>0</v>
          </cell>
        </row>
        <row r="67">
          <cell r="P67">
            <v>0</v>
          </cell>
          <cell r="Z67">
            <v>0</v>
          </cell>
          <cell r="AA67">
            <v>0</v>
          </cell>
          <cell r="AB67">
            <v>0</v>
          </cell>
        </row>
        <row r="68">
          <cell r="P68">
            <v>0</v>
          </cell>
          <cell r="Z68">
            <v>0</v>
          </cell>
          <cell r="AA68">
            <v>0</v>
          </cell>
          <cell r="AB68">
            <v>0</v>
          </cell>
        </row>
        <row r="69">
          <cell r="P69">
            <v>0</v>
          </cell>
          <cell r="Z69">
            <v>0</v>
          </cell>
          <cell r="AA69">
            <v>0</v>
          </cell>
          <cell r="AB69">
            <v>0</v>
          </cell>
        </row>
        <row r="70">
          <cell r="P70">
            <v>0</v>
          </cell>
          <cell r="Z70">
            <v>0</v>
          </cell>
          <cell r="AA70">
            <v>0</v>
          </cell>
          <cell r="AB70">
            <v>0</v>
          </cell>
        </row>
        <row r="71">
          <cell r="B71" t="str">
            <v>Összesen</v>
          </cell>
          <cell r="D71" t="str">
            <v>Kisgyermek Szoc.Int.Igazg.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</row>
        <row r="72">
          <cell r="A72">
            <v>401</v>
          </cell>
          <cell r="B72" t="str">
            <v>Családsegitő Intézet</v>
          </cell>
          <cell r="C72">
            <v>1</v>
          </cell>
          <cell r="D72" t="str">
            <v>00előirányzat</v>
          </cell>
          <cell r="P72">
            <v>0</v>
          </cell>
          <cell r="Z72">
            <v>0</v>
          </cell>
          <cell r="AA72">
            <v>0</v>
          </cell>
          <cell r="AB72">
            <v>0</v>
          </cell>
        </row>
        <row r="73">
          <cell r="P73">
            <v>0</v>
          </cell>
          <cell r="Z73">
            <v>0</v>
          </cell>
          <cell r="AA73">
            <v>0</v>
          </cell>
          <cell r="AB73">
            <v>0</v>
          </cell>
        </row>
        <row r="74">
          <cell r="P74">
            <v>0</v>
          </cell>
          <cell r="Z74">
            <v>0</v>
          </cell>
          <cell r="AA74">
            <v>0</v>
          </cell>
          <cell r="AB74">
            <v>0</v>
          </cell>
        </row>
        <row r="75">
          <cell r="P75">
            <v>0</v>
          </cell>
          <cell r="Z75">
            <v>0</v>
          </cell>
          <cell r="AA75">
            <v>0</v>
          </cell>
          <cell r="AB75">
            <v>0</v>
          </cell>
        </row>
        <row r="76">
          <cell r="P76">
            <v>0</v>
          </cell>
          <cell r="Z76">
            <v>0</v>
          </cell>
          <cell r="AA76">
            <v>0</v>
          </cell>
          <cell r="AB76">
            <v>0</v>
          </cell>
        </row>
        <row r="77">
          <cell r="P77">
            <v>0</v>
          </cell>
          <cell r="Z77">
            <v>0</v>
          </cell>
          <cell r="AA77">
            <v>0</v>
          </cell>
          <cell r="AB77">
            <v>0</v>
          </cell>
        </row>
        <row r="78">
          <cell r="P78">
            <v>0</v>
          </cell>
          <cell r="Z78">
            <v>0</v>
          </cell>
          <cell r="AA78">
            <v>0</v>
          </cell>
          <cell r="AB78">
            <v>0</v>
          </cell>
        </row>
        <row r="79">
          <cell r="P79">
            <v>0</v>
          </cell>
          <cell r="Z79">
            <v>0</v>
          </cell>
          <cell r="AA79">
            <v>0</v>
          </cell>
          <cell r="AB79">
            <v>0</v>
          </cell>
        </row>
        <row r="80">
          <cell r="P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P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P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P83">
            <v>0</v>
          </cell>
          <cell r="Z83">
            <v>0</v>
          </cell>
          <cell r="AA83">
            <v>0</v>
          </cell>
          <cell r="AB83">
            <v>0</v>
          </cell>
        </row>
        <row r="84">
          <cell r="P84">
            <v>0</v>
          </cell>
          <cell r="Z84">
            <v>0</v>
          </cell>
          <cell r="AA84">
            <v>0</v>
          </cell>
          <cell r="AB84">
            <v>0</v>
          </cell>
        </row>
        <row r="85">
          <cell r="P85">
            <v>0</v>
          </cell>
          <cell r="Z85">
            <v>0</v>
          </cell>
          <cell r="AA85">
            <v>0</v>
          </cell>
          <cell r="AB85">
            <v>0</v>
          </cell>
        </row>
        <row r="86">
          <cell r="P86">
            <v>0</v>
          </cell>
          <cell r="Z86">
            <v>0</v>
          </cell>
          <cell r="AA86">
            <v>0</v>
          </cell>
          <cell r="AB86">
            <v>0</v>
          </cell>
        </row>
        <row r="87">
          <cell r="P87">
            <v>0</v>
          </cell>
          <cell r="Z87">
            <v>0</v>
          </cell>
          <cell r="AA87">
            <v>0</v>
          </cell>
          <cell r="AB87">
            <v>0</v>
          </cell>
        </row>
        <row r="88">
          <cell r="B88" t="str">
            <v>Összesen</v>
          </cell>
          <cell r="D88" t="str">
            <v>Családsegitő Intézet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</row>
        <row r="89">
          <cell r="B89" t="str">
            <v>Esztergár L.Családsegítő</v>
          </cell>
          <cell r="C89">
            <v>1</v>
          </cell>
          <cell r="D89" t="str">
            <v>00előirányzat</v>
          </cell>
          <cell r="P89">
            <v>0</v>
          </cell>
          <cell r="Z89">
            <v>0</v>
          </cell>
          <cell r="AA89">
            <v>0</v>
          </cell>
          <cell r="AB89">
            <v>0</v>
          </cell>
        </row>
        <row r="90">
          <cell r="P90">
            <v>0</v>
          </cell>
          <cell r="Z90">
            <v>0</v>
          </cell>
          <cell r="AA90">
            <v>0</v>
          </cell>
          <cell r="AB90">
            <v>0</v>
          </cell>
        </row>
        <row r="91">
          <cell r="P91">
            <v>0</v>
          </cell>
          <cell r="Z91">
            <v>0</v>
          </cell>
          <cell r="AA91">
            <v>0</v>
          </cell>
          <cell r="AB91">
            <v>0</v>
          </cell>
        </row>
        <row r="92">
          <cell r="P92">
            <v>0</v>
          </cell>
          <cell r="Z92">
            <v>0</v>
          </cell>
          <cell r="AA92">
            <v>0</v>
          </cell>
          <cell r="AB92">
            <v>0</v>
          </cell>
        </row>
        <row r="93">
          <cell r="P93">
            <v>0</v>
          </cell>
          <cell r="Z93">
            <v>0</v>
          </cell>
          <cell r="AA93">
            <v>0</v>
          </cell>
          <cell r="AB93">
            <v>0</v>
          </cell>
        </row>
        <row r="94">
          <cell r="P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P95">
            <v>0</v>
          </cell>
          <cell r="Z95">
            <v>0</v>
          </cell>
          <cell r="AA95">
            <v>0</v>
          </cell>
          <cell r="AB95">
            <v>0</v>
          </cell>
        </row>
        <row r="96">
          <cell r="P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P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P98">
            <v>0</v>
          </cell>
          <cell r="Z98">
            <v>0</v>
          </cell>
          <cell r="AA98">
            <v>0</v>
          </cell>
          <cell r="AB98">
            <v>0</v>
          </cell>
        </row>
        <row r="99">
          <cell r="P99">
            <v>0</v>
          </cell>
          <cell r="Z99">
            <v>0</v>
          </cell>
          <cell r="AA99">
            <v>0</v>
          </cell>
          <cell r="AB99">
            <v>0</v>
          </cell>
        </row>
        <row r="100">
          <cell r="P100">
            <v>0</v>
          </cell>
          <cell r="Z100">
            <v>0</v>
          </cell>
          <cell r="AA100">
            <v>0</v>
          </cell>
          <cell r="AB100">
            <v>0</v>
          </cell>
        </row>
        <row r="101">
          <cell r="P101">
            <v>0</v>
          </cell>
          <cell r="Z101">
            <v>0</v>
          </cell>
          <cell r="AA101">
            <v>0</v>
          </cell>
          <cell r="AB101">
            <v>0</v>
          </cell>
        </row>
        <row r="102">
          <cell r="P102">
            <v>0</v>
          </cell>
          <cell r="Z102">
            <v>0</v>
          </cell>
          <cell r="AA102">
            <v>0</v>
          </cell>
          <cell r="AB102">
            <v>0</v>
          </cell>
        </row>
        <row r="103">
          <cell r="P103">
            <v>0</v>
          </cell>
          <cell r="Z103">
            <v>0</v>
          </cell>
          <cell r="AA103">
            <v>0</v>
          </cell>
          <cell r="AB103">
            <v>0</v>
          </cell>
        </row>
        <row r="104">
          <cell r="P104">
            <v>0</v>
          </cell>
          <cell r="Z104">
            <v>0</v>
          </cell>
          <cell r="AA104">
            <v>0</v>
          </cell>
          <cell r="AB104">
            <v>0</v>
          </cell>
        </row>
        <row r="105">
          <cell r="P105">
            <v>0</v>
          </cell>
          <cell r="Z105">
            <v>0</v>
          </cell>
          <cell r="AA105">
            <v>0</v>
          </cell>
          <cell r="AB105">
            <v>0</v>
          </cell>
        </row>
        <row r="106">
          <cell r="P106">
            <v>0</v>
          </cell>
          <cell r="Z106">
            <v>0</v>
          </cell>
          <cell r="AA106">
            <v>0</v>
          </cell>
          <cell r="AB106">
            <v>0</v>
          </cell>
        </row>
        <row r="107">
          <cell r="P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P108">
            <v>0</v>
          </cell>
          <cell r="Z108">
            <v>0</v>
          </cell>
          <cell r="AA108">
            <v>0</v>
          </cell>
          <cell r="AB108">
            <v>0</v>
          </cell>
        </row>
        <row r="109">
          <cell r="B109" t="str">
            <v>Összesen</v>
          </cell>
          <cell r="D109" t="str">
            <v>Esztergár L.Családsegítő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</row>
        <row r="110">
          <cell r="B110" t="str">
            <v>Kisgyerm.+Családs.+Esztergár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</row>
        <row r="111">
          <cell r="A111">
            <v>5</v>
          </cell>
          <cell r="B111" t="str">
            <v>Értelmi Fogy.Nappali Int.</v>
          </cell>
          <cell r="C111">
            <v>1</v>
          </cell>
          <cell r="D111" t="str">
            <v>00előirányzat</v>
          </cell>
          <cell r="P111">
            <v>0</v>
          </cell>
          <cell r="Z111">
            <v>0</v>
          </cell>
          <cell r="AA111">
            <v>0</v>
          </cell>
          <cell r="AB111">
            <v>0</v>
          </cell>
        </row>
        <row r="112">
          <cell r="P112">
            <v>0</v>
          </cell>
          <cell r="Z112">
            <v>0</v>
          </cell>
          <cell r="AA112">
            <v>0</v>
          </cell>
          <cell r="AB112">
            <v>0</v>
          </cell>
        </row>
        <row r="113">
          <cell r="P113">
            <v>0</v>
          </cell>
          <cell r="Z113">
            <v>0</v>
          </cell>
          <cell r="AA113">
            <v>0</v>
          </cell>
          <cell r="AB113">
            <v>0</v>
          </cell>
        </row>
        <row r="114">
          <cell r="P114">
            <v>0</v>
          </cell>
          <cell r="Z114">
            <v>0</v>
          </cell>
          <cell r="AA114">
            <v>0</v>
          </cell>
          <cell r="AB114">
            <v>0</v>
          </cell>
        </row>
        <row r="115">
          <cell r="P115">
            <v>0</v>
          </cell>
          <cell r="Z115">
            <v>0</v>
          </cell>
          <cell r="AA115">
            <v>0</v>
          </cell>
          <cell r="AB115">
            <v>0</v>
          </cell>
        </row>
        <row r="116">
          <cell r="P116">
            <v>0</v>
          </cell>
          <cell r="Z116">
            <v>0</v>
          </cell>
          <cell r="AA116">
            <v>0</v>
          </cell>
          <cell r="AB116">
            <v>0</v>
          </cell>
        </row>
        <row r="117">
          <cell r="P117">
            <v>0</v>
          </cell>
          <cell r="Z117">
            <v>0</v>
          </cell>
          <cell r="AA117">
            <v>0</v>
          </cell>
          <cell r="AB117">
            <v>0</v>
          </cell>
        </row>
        <row r="118">
          <cell r="P118">
            <v>0</v>
          </cell>
          <cell r="Z118">
            <v>0</v>
          </cell>
          <cell r="AA118">
            <v>0</v>
          </cell>
          <cell r="AB118">
            <v>0</v>
          </cell>
        </row>
        <row r="119">
          <cell r="P119">
            <v>0</v>
          </cell>
          <cell r="Z119">
            <v>0</v>
          </cell>
          <cell r="AA119">
            <v>0</v>
          </cell>
          <cell r="AB119">
            <v>0</v>
          </cell>
        </row>
        <row r="120">
          <cell r="P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P121">
            <v>0</v>
          </cell>
          <cell r="Z121">
            <v>0</v>
          </cell>
          <cell r="AA121">
            <v>0</v>
          </cell>
          <cell r="AB121">
            <v>0</v>
          </cell>
        </row>
        <row r="122">
          <cell r="P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P123">
            <v>0</v>
          </cell>
          <cell r="Z123">
            <v>0</v>
          </cell>
          <cell r="AA123">
            <v>0</v>
          </cell>
          <cell r="AB123">
            <v>0</v>
          </cell>
        </row>
        <row r="124">
          <cell r="P124">
            <v>0</v>
          </cell>
          <cell r="Z124">
            <v>0</v>
          </cell>
          <cell r="AA124">
            <v>0</v>
          </cell>
          <cell r="AB124">
            <v>0</v>
          </cell>
        </row>
        <row r="125">
          <cell r="P125">
            <v>0</v>
          </cell>
          <cell r="Z125">
            <v>0</v>
          </cell>
          <cell r="AA125">
            <v>0</v>
          </cell>
          <cell r="AB125">
            <v>0</v>
          </cell>
        </row>
        <row r="126">
          <cell r="P126">
            <v>0</v>
          </cell>
          <cell r="Z126">
            <v>0</v>
          </cell>
          <cell r="AA126">
            <v>0</v>
          </cell>
          <cell r="AB126">
            <v>0</v>
          </cell>
        </row>
        <row r="127">
          <cell r="P127">
            <v>0</v>
          </cell>
          <cell r="Z127">
            <v>0</v>
          </cell>
          <cell r="AA127">
            <v>0</v>
          </cell>
          <cell r="AB127">
            <v>0</v>
          </cell>
        </row>
        <row r="128">
          <cell r="P128">
            <v>0</v>
          </cell>
          <cell r="Z128">
            <v>0</v>
          </cell>
          <cell r="AA128">
            <v>0</v>
          </cell>
          <cell r="AB128">
            <v>0</v>
          </cell>
        </row>
        <row r="129">
          <cell r="P129">
            <v>0</v>
          </cell>
          <cell r="Z129">
            <v>0</v>
          </cell>
          <cell r="AA129">
            <v>0</v>
          </cell>
          <cell r="AB129">
            <v>0</v>
          </cell>
        </row>
        <row r="130">
          <cell r="B130" t="str">
            <v>Összesen</v>
          </cell>
          <cell r="D130" t="str">
            <v>Értelmi Fogy.Nappali Int.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</row>
        <row r="131">
          <cell r="A131">
            <v>6</v>
          </cell>
          <cell r="B131" t="str">
            <v>Xavér u.-i Egyes Szoc.Int.</v>
          </cell>
          <cell r="C131">
            <v>1</v>
          </cell>
          <cell r="D131" t="str">
            <v>00előirányzat</v>
          </cell>
          <cell r="P131">
            <v>0</v>
          </cell>
          <cell r="Z131">
            <v>0</v>
          </cell>
          <cell r="AA131">
            <v>0</v>
          </cell>
          <cell r="AB131">
            <v>0</v>
          </cell>
        </row>
        <row r="132">
          <cell r="P132">
            <v>0</v>
          </cell>
          <cell r="Z132">
            <v>0</v>
          </cell>
          <cell r="AA132">
            <v>0</v>
          </cell>
          <cell r="AB132">
            <v>0</v>
          </cell>
        </row>
        <row r="133">
          <cell r="P133">
            <v>0</v>
          </cell>
          <cell r="Z133">
            <v>0</v>
          </cell>
          <cell r="AA133">
            <v>0</v>
          </cell>
          <cell r="AB133">
            <v>0</v>
          </cell>
        </row>
        <row r="134">
          <cell r="P134">
            <v>0</v>
          </cell>
          <cell r="Z134">
            <v>0</v>
          </cell>
          <cell r="AA134">
            <v>0</v>
          </cell>
          <cell r="AB134">
            <v>0</v>
          </cell>
        </row>
        <row r="135">
          <cell r="P135">
            <v>0</v>
          </cell>
          <cell r="Z135">
            <v>0</v>
          </cell>
          <cell r="AA135">
            <v>0</v>
          </cell>
          <cell r="AB135">
            <v>0</v>
          </cell>
        </row>
        <row r="136">
          <cell r="P136">
            <v>0</v>
          </cell>
          <cell r="Z136">
            <v>0</v>
          </cell>
          <cell r="AA136">
            <v>0</v>
          </cell>
          <cell r="AB136">
            <v>0</v>
          </cell>
        </row>
        <row r="137">
          <cell r="P137">
            <v>0</v>
          </cell>
          <cell r="Z137">
            <v>0</v>
          </cell>
          <cell r="AA137">
            <v>0</v>
          </cell>
          <cell r="AB137">
            <v>0</v>
          </cell>
        </row>
        <row r="138">
          <cell r="P138">
            <v>0</v>
          </cell>
          <cell r="Z138">
            <v>0</v>
          </cell>
          <cell r="AA138">
            <v>0</v>
          </cell>
          <cell r="AB138">
            <v>0</v>
          </cell>
        </row>
        <row r="139">
          <cell r="P139">
            <v>0</v>
          </cell>
          <cell r="Z139">
            <v>0</v>
          </cell>
          <cell r="AA139">
            <v>0</v>
          </cell>
          <cell r="AB139">
            <v>0</v>
          </cell>
        </row>
        <row r="140">
          <cell r="P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P141">
            <v>0</v>
          </cell>
          <cell r="Z141">
            <v>0</v>
          </cell>
          <cell r="AA141">
            <v>0</v>
          </cell>
          <cell r="AB141">
            <v>0</v>
          </cell>
        </row>
        <row r="142">
          <cell r="P142">
            <v>0</v>
          </cell>
          <cell r="Z142">
            <v>0</v>
          </cell>
          <cell r="AA142">
            <v>0</v>
          </cell>
          <cell r="AB142">
            <v>0</v>
          </cell>
        </row>
        <row r="143">
          <cell r="P143">
            <v>0</v>
          </cell>
          <cell r="Z143">
            <v>0</v>
          </cell>
          <cell r="AA143">
            <v>0</v>
          </cell>
          <cell r="AB143">
            <v>0</v>
          </cell>
        </row>
        <row r="144">
          <cell r="P144">
            <v>0</v>
          </cell>
          <cell r="Z144">
            <v>0</v>
          </cell>
          <cell r="AA144">
            <v>0</v>
          </cell>
          <cell r="AB144">
            <v>0</v>
          </cell>
        </row>
        <row r="145">
          <cell r="P145">
            <v>0</v>
          </cell>
          <cell r="Z145">
            <v>0</v>
          </cell>
          <cell r="AA145">
            <v>0</v>
          </cell>
          <cell r="AB145">
            <v>0</v>
          </cell>
        </row>
        <row r="146">
          <cell r="P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P147">
            <v>0</v>
          </cell>
          <cell r="Z147">
            <v>0</v>
          </cell>
          <cell r="AA147">
            <v>0</v>
          </cell>
          <cell r="AB147">
            <v>0</v>
          </cell>
        </row>
        <row r="148">
          <cell r="P148">
            <v>0</v>
          </cell>
          <cell r="Z148">
            <v>0</v>
          </cell>
          <cell r="AA148">
            <v>0</v>
          </cell>
          <cell r="AB148">
            <v>0</v>
          </cell>
        </row>
        <row r="149">
          <cell r="P149">
            <v>0</v>
          </cell>
          <cell r="Z149">
            <v>0</v>
          </cell>
          <cell r="AA149">
            <v>0</v>
          </cell>
          <cell r="AB149">
            <v>0</v>
          </cell>
        </row>
        <row r="150">
          <cell r="P150">
            <v>0</v>
          </cell>
          <cell r="Z150">
            <v>0</v>
          </cell>
          <cell r="AA150">
            <v>0</v>
          </cell>
          <cell r="AB150">
            <v>0</v>
          </cell>
        </row>
        <row r="151">
          <cell r="B151" t="str">
            <v>Összesen</v>
          </cell>
          <cell r="D151" t="str">
            <v>Xavér u.-i Egyes Szoc.Int.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</row>
        <row r="152">
          <cell r="A152">
            <v>7</v>
          </cell>
          <cell r="B152" t="str">
            <v>Tüzér u.-i Egyes. Szoc.Int.</v>
          </cell>
          <cell r="C152">
            <v>1</v>
          </cell>
          <cell r="D152" t="str">
            <v>00előirányzat</v>
          </cell>
          <cell r="P152">
            <v>0</v>
          </cell>
          <cell r="Z152">
            <v>0</v>
          </cell>
          <cell r="AA152">
            <v>0</v>
          </cell>
          <cell r="AB152">
            <v>0</v>
          </cell>
        </row>
        <row r="153">
          <cell r="P153">
            <v>0</v>
          </cell>
          <cell r="Z153">
            <v>0</v>
          </cell>
          <cell r="AA153">
            <v>0</v>
          </cell>
          <cell r="AB153">
            <v>0</v>
          </cell>
        </row>
        <row r="154">
          <cell r="P154">
            <v>0</v>
          </cell>
          <cell r="Z154">
            <v>0</v>
          </cell>
          <cell r="AA154">
            <v>0</v>
          </cell>
          <cell r="AB154">
            <v>0</v>
          </cell>
        </row>
        <row r="155">
          <cell r="P155">
            <v>0</v>
          </cell>
          <cell r="Z155">
            <v>0</v>
          </cell>
          <cell r="AA155">
            <v>0</v>
          </cell>
          <cell r="AB155">
            <v>0</v>
          </cell>
        </row>
        <row r="156">
          <cell r="P156">
            <v>0</v>
          </cell>
          <cell r="Z156">
            <v>0</v>
          </cell>
          <cell r="AA156">
            <v>0</v>
          </cell>
          <cell r="AB156">
            <v>0</v>
          </cell>
        </row>
        <row r="157">
          <cell r="P157">
            <v>0</v>
          </cell>
          <cell r="Z157">
            <v>0</v>
          </cell>
          <cell r="AA157">
            <v>0</v>
          </cell>
          <cell r="AB157">
            <v>0</v>
          </cell>
        </row>
        <row r="158">
          <cell r="P158">
            <v>0</v>
          </cell>
          <cell r="Z158">
            <v>0</v>
          </cell>
          <cell r="AA158">
            <v>0</v>
          </cell>
          <cell r="AB158">
            <v>0</v>
          </cell>
        </row>
        <row r="159">
          <cell r="P159">
            <v>0</v>
          </cell>
          <cell r="Z159">
            <v>0</v>
          </cell>
          <cell r="AA159">
            <v>0</v>
          </cell>
          <cell r="AB159">
            <v>0</v>
          </cell>
        </row>
        <row r="160">
          <cell r="P160">
            <v>0</v>
          </cell>
          <cell r="Z160">
            <v>0</v>
          </cell>
          <cell r="AA160">
            <v>0</v>
          </cell>
          <cell r="AB160">
            <v>0</v>
          </cell>
        </row>
        <row r="161">
          <cell r="P161">
            <v>0</v>
          </cell>
          <cell r="Z161">
            <v>0</v>
          </cell>
          <cell r="AA161">
            <v>0</v>
          </cell>
          <cell r="AB161">
            <v>0</v>
          </cell>
        </row>
        <row r="162">
          <cell r="P162">
            <v>0</v>
          </cell>
          <cell r="Z162">
            <v>0</v>
          </cell>
          <cell r="AA162">
            <v>0</v>
          </cell>
          <cell r="AB162">
            <v>0</v>
          </cell>
        </row>
        <row r="163">
          <cell r="P163">
            <v>0</v>
          </cell>
          <cell r="Z163">
            <v>0</v>
          </cell>
          <cell r="AA163">
            <v>0</v>
          </cell>
          <cell r="AB163">
            <v>0</v>
          </cell>
        </row>
        <row r="164">
          <cell r="P164">
            <v>0</v>
          </cell>
          <cell r="Z164">
            <v>0</v>
          </cell>
          <cell r="AA164">
            <v>0</v>
          </cell>
          <cell r="AB164">
            <v>0</v>
          </cell>
        </row>
        <row r="165">
          <cell r="P165">
            <v>0</v>
          </cell>
          <cell r="Z165">
            <v>0</v>
          </cell>
          <cell r="AA165">
            <v>0</v>
          </cell>
          <cell r="AB165">
            <v>0</v>
          </cell>
        </row>
        <row r="166">
          <cell r="P166">
            <v>0</v>
          </cell>
          <cell r="Z166">
            <v>0</v>
          </cell>
          <cell r="AA166">
            <v>0</v>
          </cell>
          <cell r="AB166">
            <v>0</v>
          </cell>
        </row>
        <row r="167">
          <cell r="P167">
            <v>0</v>
          </cell>
          <cell r="Z167">
            <v>0</v>
          </cell>
          <cell r="AA167">
            <v>0</v>
          </cell>
          <cell r="AB167">
            <v>0</v>
          </cell>
        </row>
        <row r="168">
          <cell r="P168">
            <v>0</v>
          </cell>
          <cell r="Z168">
            <v>0</v>
          </cell>
          <cell r="AA168">
            <v>0</v>
          </cell>
          <cell r="AB168">
            <v>0</v>
          </cell>
        </row>
        <row r="169">
          <cell r="P169">
            <v>0</v>
          </cell>
          <cell r="Z169">
            <v>0</v>
          </cell>
          <cell r="AA169">
            <v>0</v>
          </cell>
          <cell r="AB169">
            <v>0</v>
          </cell>
        </row>
        <row r="170">
          <cell r="P170">
            <v>0</v>
          </cell>
          <cell r="Z170">
            <v>0</v>
          </cell>
          <cell r="AA170">
            <v>0</v>
          </cell>
          <cell r="AB170">
            <v>0</v>
          </cell>
        </row>
        <row r="171">
          <cell r="B171" t="str">
            <v>Összesen</v>
          </cell>
          <cell r="D171" t="str">
            <v>Tüzér u.-i Egyes. Szoc.Int.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</row>
        <row r="172">
          <cell r="A172">
            <v>8</v>
          </cell>
          <cell r="B172" t="str">
            <v>Timár u.-i Idősek Otthona</v>
          </cell>
          <cell r="C172">
            <v>1</v>
          </cell>
          <cell r="D172" t="str">
            <v>00előirányzat</v>
          </cell>
          <cell r="P172">
            <v>0</v>
          </cell>
          <cell r="Z172">
            <v>0</v>
          </cell>
          <cell r="AA172">
            <v>0</v>
          </cell>
          <cell r="AB172">
            <v>0</v>
          </cell>
        </row>
        <row r="173">
          <cell r="P173">
            <v>0</v>
          </cell>
          <cell r="Z173">
            <v>0</v>
          </cell>
          <cell r="AA173">
            <v>0</v>
          </cell>
          <cell r="AB173">
            <v>0</v>
          </cell>
        </row>
        <row r="174">
          <cell r="P174">
            <v>0</v>
          </cell>
          <cell r="Z174">
            <v>0</v>
          </cell>
          <cell r="AA174">
            <v>0</v>
          </cell>
          <cell r="AB174">
            <v>0</v>
          </cell>
        </row>
        <row r="175">
          <cell r="P175">
            <v>0</v>
          </cell>
          <cell r="Z175">
            <v>0</v>
          </cell>
          <cell r="AA175">
            <v>0</v>
          </cell>
          <cell r="AB175">
            <v>0</v>
          </cell>
        </row>
        <row r="176">
          <cell r="P176">
            <v>0</v>
          </cell>
          <cell r="Z176">
            <v>0</v>
          </cell>
          <cell r="AA176">
            <v>0</v>
          </cell>
          <cell r="AB176">
            <v>0</v>
          </cell>
        </row>
        <row r="177">
          <cell r="P177">
            <v>0</v>
          </cell>
          <cell r="Z177">
            <v>0</v>
          </cell>
          <cell r="AA177">
            <v>0</v>
          </cell>
          <cell r="AB177">
            <v>0</v>
          </cell>
        </row>
        <row r="178">
          <cell r="P178">
            <v>0</v>
          </cell>
          <cell r="Z178">
            <v>0</v>
          </cell>
          <cell r="AA178">
            <v>0</v>
          </cell>
          <cell r="AB178">
            <v>0</v>
          </cell>
        </row>
        <row r="179">
          <cell r="P179">
            <v>0</v>
          </cell>
          <cell r="Z179">
            <v>0</v>
          </cell>
          <cell r="AA179">
            <v>0</v>
          </cell>
          <cell r="AB179">
            <v>0</v>
          </cell>
        </row>
        <row r="180">
          <cell r="P180">
            <v>0</v>
          </cell>
          <cell r="Z180">
            <v>0</v>
          </cell>
          <cell r="AA180">
            <v>0</v>
          </cell>
          <cell r="AB180">
            <v>0</v>
          </cell>
        </row>
        <row r="181">
          <cell r="P181">
            <v>0</v>
          </cell>
          <cell r="Z181">
            <v>0</v>
          </cell>
          <cell r="AA181">
            <v>0</v>
          </cell>
          <cell r="AB181">
            <v>0</v>
          </cell>
        </row>
        <row r="182">
          <cell r="P182">
            <v>0</v>
          </cell>
          <cell r="Z182">
            <v>0</v>
          </cell>
          <cell r="AA182">
            <v>0</v>
          </cell>
          <cell r="AB182">
            <v>0</v>
          </cell>
        </row>
        <row r="183">
          <cell r="P183">
            <v>0</v>
          </cell>
          <cell r="Z183">
            <v>0</v>
          </cell>
          <cell r="AA183">
            <v>0</v>
          </cell>
          <cell r="AB183">
            <v>0</v>
          </cell>
        </row>
        <row r="184">
          <cell r="P184">
            <v>0</v>
          </cell>
          <cell r="Z184">
            <v>0</v>
          </cell>
          <cell r="AA184">
            <v>0</v>
          </cell>
          <cell r="AB184">
            <v>0</v>
          </cell>
        </row>
        <row r="185">
          <cell r="P185">
            <v>0</v>
          </cell>
          <cell r="Z185">
            <v>0</v>
          </cell>
          <cell r="AA185">
            <v>0</v>
          </cell>
          <cell r="AB185">
            <v>0</v>
          </cell>
        </row>
        <row r="186">
          <cell r="P186">
            <v>0</v>
          </cell>
          <cell r="Z186">
            <v>0</v>
          </cell>
          <cell r="AA186">
            <v>0</v>
          </cell>
          <cell r="AB186">
            <v>0</v>
          </cell>
        </row>
        <row r="187">
          <cell r="P187">
            <v>0</v>
          </cell>
          <cell r="Z187">
            <v>0</v>
          </cell>
          <cell r="AA187">
            <v>0</v>
          </cell>
          <cell r="AB187">
            <v>0</v>
          </cell>
        </row>
        <row r="188">
          <cell r="P188">
            <v>0</v>
          </cell>
          <cell r="Z188">
            <v>0</v>
          </cell>
          <cell r="AA188">
            <v>0</v>
          </cell>
          <cell r="AB188">
            <v>0</v>
          </cell>
        </row>
        <row r="189">
          <cell r="P189">
            <v>0</v>
          </cell>
          <cell r="Z189">
            <v>0</v>
          </cell>
          <cell r="AA189">
            <v>0</v>
          </cell>
          <cell r="AB189">
            <v>0</v>
          </cell>
        </row>
        <row r="190">
          <cell r="B190" t="str">
            <v>Összesen</v>
          </cell>
          <cell r="D190" t="str">
            <v>Timár u.-i Idősek Otthona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</row>
        <row r="191">
          <cell r="A191">
            <v>9</v>
          </cell>
          <cell r="B191" t="str">
            <v>Alkotmány u.-i Idősek Otthona</v>
          </cell>
          <cell r="C191">
            <v>1</v>
          </cell>
          <cell r="D191" t="str">
            <v>00előirányzat</v>
          </cell>
          <cell r="P191">
            <v>0</v>
          </cell>
          <cell r="Z191">
            <v>0</v>
          </cell>
          <cell r="AA191">
            <v>0</v>
          </cell>
          <cell r="AB191">
            <v>0</v>
          </cell>
        </row>
        <row r="192">
          <cell r="P192">
            <v>0</v>
          </cell>
          <cell r="Z192">
            <v>0</v>
          </cell>
          <cell r="AA192">
            <v>0</v>
          </cell>
          <cell r="AB192">
            <v>0</v>
          </cell>
        </row>
        <row r="193">
          <cell r="P193">
            <v>0</v>
          </cell>
          <cell r="Z193">
            <v>0</v>
          </cell>
          <cell r="AA193">
            <v>0</v>
          </cell>
          <cell r="AB193">
            <v>0</v>
          </cell>
        </row>
        <row r="194">
          <cell r="P194">
            <v>0</v>
          </cell>
          <cell r="Z194">
            <v>0</v>
          </cell>
          <cell r="AA194">
            <v>0</v>
          </cell>
          <cell r="AB194">
            <v>0</v>
          </cell>
        </row>
        <row r="195">
          <cell r="P195">
            <v>0</v>
          </cell>
          <cell r="Z195">
            <v>0</v>
          </cell>
          <cell r="AA195">
            <v>0</v>
          </cell>
          <cell r="AB195">
            <v>0</v>
          </cell>
        </row>
        <row r="196">
          <cell r="P196">
            <v>0</v>
          </cell>
          <cell r="Z196">
            <v>0</v>
          </cell>
          <cell r="AA196">
            <v>0</v>
          </cell>
          <cell r="AB196">
            <v>0</v>
          </cell>
        </row>
        <row r="197">
          <cell r="P197">
            <v>0</v>
          </cell>
          <cell r="Z197">
            <v>0</v>
          </cell>
          <cell r="AA197">
            <v>0</v>
          </cell>
          <cell r="AB197">
            <v>0</v>
          </cell>
        </row>
        <row r="198">
          <cell r="P198">
            <v>0</v>
          </cell>
          <cell r="Z198">
            <v>0</v>
          </cell>
          <cell r="AA198">
            <v>0</v>
          </cell>
          <cell r="AB198">
            <v>0</v>
          </cell>
        </row>
        <row r="199">
          <cell r="P199">
            <v>0</v>
          </cell>
          <cell r="Z199">
            <v>0</v>
          </cell>
          <cell r="AA199">
            <v>0</v>
          </cell>
          <cell r="AB199">
            <v>0</v>
          </cell>
        </row>
        <row r="200">
          <cell r="P200">
            <v>0</v>
          </cell>
          <cell r="Z200">
            <v>0</v>
          </cell>
          <cell r="AA200">
            <v>0</v>
          </cell>
          <cell r="AB200">
            <v>0</v>
          </cell>
        </row>
        <row r="201">
          <cell r="P201">
            <v>0</v>
          </cell>
          <cell r="Z201">
            <v>0</v>
          </cell>
          <cell r="AA201">
            <v>0</v>
          </cell>
          <cell r="AB201">
            <v>0</v>
          </cell>
        </row>
        <row r="202">
          <cell r="P202">
            <v>0</v>
          </cell>
          <cell r="Z202">
            <v>0</v>
          </cell>
          <cell r="AA202">
            <v>0</v>
          </cell>
          <cell r="AB202">
            <v>0</v>
          </cell>
        </row>
        <row r="203">
          <cell r="P203">
            <v>0</v>
          </cell>
          <cell r="Z203">
            <v>0</v>
          </cell>
          <cell r="AA203">
            <v>0</v>
          </cell>
          <cell r="AB203">
            <v>0</v>
          </cell>
        </row>
        <row r="204">
          <cell r="P204">
            <v>0</v>
          </cell>
          <cell r="Z204">
            <v>0</v>
          </cell>
          <cell r="AA204">
            <v>0</v>
          </cell>
          <cell r="AB204">
            <v>0</v>
          </cell>
        </row>
        <row r="205">
          <cell r="P205">
            <v>0</v>
          </cell>
          <cell r="Z205">
            <v>0</v>
          </cell>
          <cell r="AA205">
            <v>0</v>
          </cell>
          <cell r="AB205">
            <v>0</v>
          </cell>
        </row>
        <row r="206">
          <cell r="P206">
            <v>0</v>
          </cell>
          <cell r="Z206">
            <v>0</v>
          </cell>
          <cell r="AA206">
            <v>0</v>
          </cell>
          <cell r="AB206">
            <v>0</v>
          </cell>
        </row>
        <row r="207">
          <cell r="P207">
            <v>0</v>
          </cell>
          <cell r="Z207">
            <v>0</v>
          </cell>
          <cell r="AA207">
            <v>0</v>
          </cell>
          <cell r="AB207">
            <v>0</v>
          </cell>
        </row>
        <row r="208">
          <cell r="P208">
            <v>0</v>
          </cell>
          <cell r="Z208">
            <v>0</v>
          </cell>
          <cell r="AA208">
            <v>0</v>
          </cell>
          <cell r="AB208">
            <v>0</v>
          </cell>
        </row>
        <row r="209">
          <cell r="P209">
            <v>0</v>
          </cell>
          <cell r="Z209">
            <v>0</v>
          </cell>
          <cell r="AA209">
            <v>0</v>
          </cell>
          <cell r="AB209">
            <v>0</v>
          </cell>
        </row>
        <row r="210">
          <cell r="P210">
            <v>0</v>
          </cell>
          <cell r="Z210">
            <v>0</v>
          </cell>
          <cell r="AA210">
            <v>0</v>
          </cell>
          <cell r="AB210">
            <v>0</v>
          </cell>
        </row>
        <row r="211">
          <cell r="P211">
            <v>0</v>
          </cell>
          <cell r="Z211">
            <v>0</v>
          </cell>
          <cell r="AA211">
            <v>0</v>
          </cell>
          <cell r="AB211">
            <v>0</v>
          </cell>
        </row>
        <row r="212">
          <cell r="P212">
            <v>0</v>
          </cell>
          <cell r="Z212">
            <v>0</v>
          </cell>
          <cell r="AA212">
            <v>0</v>
          </cell>
          <cell r="AB212">
            <v>0</v>
          </cell>
        </row>
        <row r="213">
          <cell r="P213">
            <v>0</v>
          </cell>
          <cell r="Z213">
            <v>0</v>
          </cell>
          <cell r="AA213">
            <v>0</v>
          </cell>
          <cell r="AB213">
            <v>0</v>
          </cell>
        </row>
        <row r="214">
          <cell r="P214">
            <v>0</v>
          </cell>
          <cell r="Z214">
            <v>0</v>
          </cell>
          <cell r="AA214">
            <v>0</v>
          </cell>
          <cell r="AB214">
            <v>0</v>
          </cell>
        </row>
        <row r="215">
          <cell r="B215" t="str">
            <v>Összesen</v>
          </cell>
          <cell r="D215" t="str">
            <v>Alkotmány u.-i Idősek Otth.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</row>
        <row r="216">
          <cell r="A216">
            <v>10</v>
          </cell>
          <cell r="B216" t="str">
            <v>Integrált Szoc.Int.</v>
          </cell>
          <cell r="C216">
            <v>1</v>
          </cell>
          <cell r="D216" t="str">
            <v>00előirányzat</v>
          </cell>
          <cell r="P216">
            <v>0</v>
          </cell>
          <cell r="Z216">
            <v>0</v>
          </cell>
          <cell r="AA216">
            <v>0</v>
          </cell>
          <cell r="AB216">
            <v>0</v>
          </cell>
        </row>
        <row r="217">
          <cell r="P217">
            <v>0</v>
          </cell>
          <cell r="Z217">
            <v>0</v>
          </cell>
          <cell r="AA217">
            <v>0</v>
          </cell>
          <cell r="AB217">
            <v>0</v>
          </cell>
        </row>
        <row r="218">
          <cell r="P218">
            <v>0</v>
          </cell>
          <cell r="Z218">
            <v>0</v>
          </cell>
          <cell r="AA218">
            <v>0</v>
          </cell>
          <cell r="AB218">
            <v>0</v>
          </cell>
        </row>
        <row r="219">
          <cell r="P219">
            <v>0</v>
          </cell>
          <cell r="Z219">
            <v>0</v>
          </cell>
          <cell r="AA219">
            <v>0</v>
          </cell>
          <cell r="AB219">
            <v>0</v>
          </cell>
        </row>
        <row r="220">
          <cell r="P220">
            <v>0</v>
          </cell>
          <cell r="Z220">
            <v>0</v>
          </cell>
          <cell r="AA220">
            <v>0</v>
          </cell>
          <cell r="AB220">
            <v>0</v>
          </cell>
        </row>
        <row r="221">
          <cell r="P221">
            <v>0</v>
          </cell>
          <cell r="Z221">
            <v>0</v>
          </cell>
          <cell r="AA221">
            <v>0</v>
          </cell>
          <cell r="AB221">
            <v>0</v>
          </cell>
        </row>
        <row r="222">
          <cell r="P222">
            <v>0</v>
          </cell>
          <cell r="Z222">
            <v>0</v>
          </cell>
          <cell r="AA222">
            <v>0</v>
          </cell>
          <cell r="AB222">
            <v>0</v>
          </cell>
        </row>
        <row r="223">
          <cell r="P223">
            <v>0</v>
          </cell>
          <cell r="Z223">
            <v>0</v>
          </cell>
          <cell r="AA223">
            <v>0</v>
          </cell>
          <cell r="AB223">
            <v>0</v>
          </cell>
        </row>
        <row r="224">
          <cell r="P224">
            <v>0</v>
          </cell>
          <cell r="Z224">
            <v>0</v>
          </cell>
          <cell r="AA224">
            <v>0</v>
          </cell>
          <cell r="AB224">
            <v>0</v>
          </cell>
        </row>
        <row r="225">
          <cell r="P225">
            <v>0</v>
          </cell>
          <cell r="Z225">
            <v>0</v>
          </cell>
          <cell r="AA225">
            <v>0</v>
          </cell>
          <cell r="AB225">
            <v>0</v>
          </cell>
        </row>
        <row r="226">
          <cell r="P226">
            <v>0</v>
          </cell>
          <cell r="Z226">
            <v>0</v>
          </cell>
          <cell r="AA226">
            <v>0</v>
          </cell>
          <cell r="AB226">
            <v>0</v>
          </cell>
        </row>
        <row r="227">
          <cell r="P227">
            <v>0</v>
          </cell>
          <cell r="Z227">
            <v>0</v>
          </cell>
          <cell r="AA227">
            <v>0</v>
          </cell>
          <cell r="AB227">
            <v>0</v>
          </cell>
        </row>
        <row r="228">
          <cell r="P228">
            <v>0</v>
          </cell>
          <cell r="Z228">
            <v>0</v>
          </cell>
          <cell r="AA228">
            <v>0</v>
          </cell>
          <cell r="AB228">
            <v>0</v>
          </cell>
        </row>
        <row r="229">
          <cell r="P229">
            <v>0</v>
          </cell>
          <cell r="Z229">
            <v>0</v>
          </cell>
          <cell r="AA229">
            <v>0</v>
          </cell>
          <cell r="AB229">
            <v>0</v>
          </cell>
        </row>
        <row r="230">
          <cell r="P230">
            <v>0</v>
          </cell>
          <cell r="Z230">
            <v>0</v>
          </cell>
          <cell r="AA230">
            <v>0</v>
          </cell>
          <cell r="AB230">
            <v>0</v>
          </cell>
        </row>
        <row r="231">
          <cell r="P231">
            <v>0</v>
          </cell>
          <cell r="Z231">
            <v>0</v>
          </cell>
          <cell r="AA231">
            <v>0</v>
          </cell>
          <cell r="AB231">
            <v>0</v>
          </cell>
        </row>
        <row r="232">
          <cell r="P232">
            <v>0</v>
          </cell>
          <cell r="Z232">
            <v>0</v>
          </cell>
          <cell r="AA232">
            <v>0</v>
          </cell>
          <cell r="AB232">
            <v>0</v>
          </cell>
        </row>
        <row r="233">
          <cell r="P233">
            <v>0</v>
          </cell>
          <cell r="Z233">
            <v>0</v>
          </cell>
          <cell r="AA233">
            <v>0</v>
          </cell>
          <cell r="AB233">
            <v>0</v>
          </cell>
        </row>
        <row r="234">
          <cell r="P234">
            <v>0</v>
          </cell>
          <cell r="Z234">
            <v>0</v>
          </cell>
          <cell r="AA234">
            <v>0</v>
          </cell>
          <cell r="AB234">
            <v>0</v>
          </cell>
        </row>
        <row r="235">
          <cell r="P235">
            <v>0</v>
          </cell>
          <cell r="Z235">
            <v>0</v>
          </cell>
          <cell r="AA235">
            <v>0</v>
          </cell>
          <cell r="AB235">
            <v>0</v>
          </cell>
        </row>
        <row r="236">
          <cell r="B236" t="str">
            <v>Összesen</v>
          </cell>
          <cell r="D236" t="str">
            <v>Integrált Szoc.Int.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</row>
        <row r="237">
          <cell r="A237">
            <v>11</v>
          </cell>
          <cell r="B237" t="str">
            <v>Integrált Nappali Szoc.Int.</v>
          </cell>
          <cell r="C237">
            <v>1</v>
          </cell>
          <cell r="D237" t="str">
            <v>00előirányzat</v>
          </cell>
          <cell r="P237">
            <v>0</v>
          </cell>
          <cell r="Z237">
            <v>0</v>
          </cell>
          <cell r="AA237">
            <v>0</v>
          </cell>
          <cell r="AB237">
            <v>0</v>
          </cell>
        </row>
        <row r="238">
          <cell r="P238">
            <v>0</v>
          </cell>
          <cell r="Z238">
            <v>0</v>
          </cell>
          <cell r="AA238">
            <v>0</v>
          </cell>
          <cell r="AB238">
            <v>0</v>
          </cell>
        </row>
        <row r="239">
          <cell r="P239">
            <v>0</v>
          </cell>
          <cell r="Z239">
            <v>0</v>
          </cell>
          <cell r="AA239">
            <v>0</v>
          </cell>
          <cell r="AB239">
            <v>0</v>
          </cell>
        </row>
        <row r="240">
          <cell r="P240">
            <v>0</v>
          </cell>
          <cell r="Z240">
            <v>0</v>
          </cell>
          <cell r="AA240">
            <v>0</v>
          </cell>
          <cell r="AB240">
            <v>0</v>
          </cell>
        </row>
        <row r="241">
          <cell r="P241">
            <v>0</v>
          </cell>
          <cell r="Z241">
            <v>0</v>
          </cell>
          <cell r="AA241">
            <v>0</v>
          </cell>
          <cell r="AB241">
            <v>0</v>
          </cell>
        </row>
        <row r="242">
          <cell r="P242">
            <v>0</v>
          </cell>
          <cell r="Z242">
            <v>0</v>
          </cell>
          <cell r="AA242">
            <v>0</v>
          </cell>
          <cell r="AB242">
            <v>0</v>
          </cell>
        </row>
        <row r="243">
          <cell r="P243">
            <v>0</v>
          </cell>
          <cell r="Z243">
            <v>0</v>
          </cell>
          <cell r="AA243">
            <v>0</v>
          </cell>
          <cell r="AB243">
            <v>0</v>
          </cell>
        </row>
        <row r="244">
          <cell r="P244">
            <v>0</v>
          </cell>
          <cell r="Z244">
            <v>0</v>
          </cell>
          <cell r="AA244">
            <v>0</v>
          </cell>
          <cell r="AB244">
            <v>0</v>
          </cell>
        </row>
        <row r="245">
          <cell r="P245">
            <v>0</v>
          </cell>
          <cell r="Z245">
            <v>0</v>
          </cell>
          <cell r="AA245">
            <v>0</v>
          </cell>
          <cell r="AB245">
            <v>0</v>
          </cell>
        </row>
        <row r="246">
          <cell r="P246">
            <v>0</v>
          </cell>
          <cell r="Z246">
            <v>0</v>
          </cell>
          <cell r="AA246">
            <v>0</v>
          </cell>
          <cell r="AB246">
            <v>0</v>
          </cell>
        </row>
        <row r="247">
          <cell r="P247">
            <v>0</v>
          </cell>
          <cell r="Z247">
            <v>0</v>
          </cell>
          <cell r="AA247">
            <v>0</v>
          </cell>
          <cell r="AB247">
            <v>0</v>
          </cell>
        </row>
        <row r="248">
          <cell r="P248">
            <v>0</v>
          </cell>
          <cell r="Z248">
            <v>0</v>
          </cell>
          <cell r="AA248">
            <v>0</v>
          </cell>
          <cell r="AB248">
            <v>0</v>
          </cell>
        </row>
        <row r="249">
          <cell r="P249">
            <v>0</v>
          </cell>
          <cell r="Z249">
            <v>0</v>
          </cell>
          <cell r="AA249">
            <v>0</v>
          </cell>
          <cell r="AB249">
            <v>0</v>
          </cell>
        </row>
        <row r="250">
          <cell r="P250">
            <v>0</v>
          </cell>
          <cell r="Z250">
            <v>0</v>
          </cell>
          <cell r="AA250">
            <v>0</v>
          </cell>
          <cell r="AB250">
            <v>0</v>
          </cell>
        </row>
        <row r="251">
          <cell r="P251">
            <v>0</v>
          </cell>
          <cell r="Z251">
            <v>0</v>
          </cell>
          <cell r="AA251">
            <v>0</v>
          </cell>
          <cell r="AB251">
            <v>0</v>
          </cell>
        </row>
        <row r="252">
          <cell r="P252">
            <v>0</v>
          </cell>
          <cell r="Z252">
            <v>0</v>
          </cell>
          <cell r="AA252">
            <v>0</v>
          </cell>
          <cell r="AB252">
            <v>0</v>
          </cell>
        </row>
        <row r="253">
          <cell r="P253">
            <v>0</v>
          </cell>
          <cell r="Z253">
            <v>0</v>
          </cell>
          <cell r="AA253">
            <v>0</v>
          </cell>
          <cell r="AB253">
            <v>0</v>
          </cell>
        </row>
        <row r="254">
          <cell r="P254">
            <v>0</v>
          </cell>
          <cell r="Z254">
            <v>0</v>
          </cell>
          <cell r="AA254">
            <v>0</v>
          </cell>
          <cell r="AB254">
            <v>0</v>
          </cell>
        </row>
        <row r="255">
          <cell r="P255">
            <v>0</v>
          </cell>
          <cell r="Z255">
            <v>0</v>
          </cell>
          <cell r="AA255">
            <v>0</v>
          </cell>
          <cell r="AB255">
            <v>0</v>
          </cell>
        </row>
        <row r="256">
          <cell r="P256">
            <v>0</v>
          </cell>
          <cell r="Z256">
            <v>0</v>
          </cell>
          <cell r="AA256">
            <v>0</v>
          </cell>
          <cell r="AB256">
            <v>0</v>
          </cell>
        </row>
        <row r="257">
          <cell r="P257">
            <v>0</v>
          </cell>
          <cell r="Z257">
            <v>0</v>
          </cell>
          <cell r="AA257">
            <v>0</v>
          </cell>
          <cell r="AB257">
            <v>0</v>
          </cell>
        </row>
        <row r="258">
          <cell r="P258">
            <v>0</v>
          </cell>
          <cell r="Z258">
            <v>0</v>
          </cell>
          <cell r="AA258">
            <v>0</v>
          </cell>
          <cell r="AB258">
            <v>0</v>
          </cell>
        </row>
        <row r="259">
          <cell r="P259">
            <v>0</v>
          </cell>
          <cell r="Z259">
            <v>0</v>
          </cell>
          <cell r="AA259">
            <v>0</v>
          </cell>
          <cell r="AB259">
            <v>0</v>
          </cell>
        </row>
        <row r="260">
          <cell r="P260">
            <v>0</v>
          </cell>
          <cell r="Z260">
            <v>0</v>
          </cell>
          <cell r="AA260">
            <v>0</v>
          </cell>
          <cell r="AB260">
            <v>0</v>
          </cell>
        </row>
        <row r="261">
          <cell r="P261">
            <v>0</v>
          </cell>
          <cell r="Z261">
            <v>0</v>
          </cell>
          <cell r="AA261">
            <v>0</v>
          </cell>
          <cell r="AB261">
            <v>0</v>
          </cell>
        </row>
        <row r="262">
          <cell r="P262">
            <v>0</v>
          </cell>
          <cell r="Z262">
            <v>0</v>
          </cell>
          <cell r="AA262">
            <v>0</v>
          </cell>
          <cell r="AB262">
            <v>0</v>
          </cell>
        </row>
        <row r="263">
          <cell r="P263">
            <v>0</v>
          </cell>
          <cell r="Z263">
            <v>0</v>
          </cell>
          <cell r="AA263">
            <v>0</v>
          </cell>
          <cell r="AB263">
            <v>0</v>
          </cell>
        </row>
        <row r="264">
          <cell r="P264">
            <v>0</v>
          </cell>
          <cell r="Z264">
            <v>0</v>
          </cell>
          <cell r="AA264">
            <v>0</v>
          </cell>
          <cell r="AB264">
            <v>0</v>
          </cell>
        </row>
        <row r="265">
          <cell r="P265">
            <v>0</v>
          </cell>
          <cell r="Z265">
            <v>0</v>
          </cell>
          <cell r="AA265">
            <v>0</v>
          </cell>
          <cell r="AB265">
            <v>0</v>
          </cell>
        </row>
        <row r="266">
          <cell r="B266" t="str">
            <v>Összesen</v>
          </cell>
          <cell r="D266" t="str">
            <v>Integrált Nappali Szoc.Int.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</row>
        <row r="267">
          <cell r="A267">
            <v>12</v>
          </cell>
          <cell r="B267" t="str">
            <v>Pécsi Gyermekotthon</v>
          </cell>
          <cell r="C267">
            <v>1</v>
          </cell>
          <cell r="D267" t="str">
            <v>00előirányzat</v>
          </cell>
          <cell r="P267">
            <v>0</v>
          </cell>
          <cell r="Z267">
            <v>0</v>
          </cell>
          <cell r="AA267">
            <v>0</v>
          </cell>
          <cell r="AB267">
            <v>0</v>
          </cell>
        </row>
        <row r="268">
          <cell r="P268">
            <v>0</v>
          </cell>
          <cell r="Z268">
            <v>0</v>
          </cell>
          <cell r="AA268">
            <v>0</v>
          </cell>
          <cell r="AB268">
            <v>0</v>
          </cell>
        </row>
        <row r="269">
          <cell r="P269">
            <v>0</v>
          </cell>
          <cell r="Z269">
            <v>0</v>
          </cell>
          <cell r="AA269">
            <v>0</v>
          </cell>
          <cell r="AB269">
            <v>0</v>
          </cell>
        </row>
        <row r="270">
          <cell r="P270">
            <v>0</v>
          </cell>
          <cell r="Z270">
            <v>0</v>
          </cell>
          <cell r="AA270">
            <v>0</v>
          </cell>
          <cell r="AB270">
            <v>0</v>
          </cell>
        </row>
        <row r="271">
          <cell r="P271">
            <v>0</v>
          </cell>
          <cell r="Z271">
            <v>0</v>
          </cell>
          <cell r="AA271">
            <v>0</v>
          </cell>
          <cell r="AB271">
            <v>0</v>
          </cell>
        </row>
        <row r="272">
          <cell r="P272">
            <v>0</v>
          </cell>
          <cell r="Z272">
            <v>0</v>
          </cell>
          <cell r="AA272">
            <v>0</v>
          </cell>
          <cell r="AB272">
            <v>0</v>
          </cell>
        </row>
        <row r="273">
          <cell r="P273">
            <v>0</v>
          </cell>
          <cell r="Z273">
            <v>0</v>
          </cell>
          <cell r="AA273">
            <v>0</v>
          </cell>
          <cell r="AB273">
            <v>0</v>
          </cell>
        </row>
        <row r="274">
          <cell r="P274">
            <v>0</v>
          </cell>
          <cell r="Z274">
            <v>0</v>
          </cell>
          <cell r="AA274">
            <v>0</v>
          </cell>
          <cell r="AB274">
            <v>0</v>
          </cell>
        </row>
        <row r="275">
          <cell r="P275">
            <v>0</v>
          </cell>
          <cell r="Z275">
            <v>0</v>
          </cell>
          <cell r="AA275">
            <v>0</v>
          </cell>
          <cell r="AB275">
            <v>0</v>
          </cell>
        </row>
        <row r="276">
          <cell r="P276">
            <v>0</v>
          </cell>
          <cell r="Z276">
            <v>0</v>
          </cell>
          <cell r="AA276">
            <v>0</v>
          </cell>
          <cell r="AB276">
            <v>0</v>
          </cell>
        </row>
        <row r="277">
          <cell r="P277">
            <v>0</v>
          </cell>
          <cell r="Z277">
            <v>0</v>
          </cell>
          <cell r="AA277">
            <v>0</v>
          </cell>
          <cell r="AB277">
            <v>0</v>
          </cell>
        </row>
        <row r="278">
          <cell r="P278">
            <v>0</v>
          </cell>
          <cell r="Z278">
            <v>0</v>
          </cell>
          <cell r="AA278">
            <v>0</v>
          </cell>
          <cell r="AB278">
            <v>0</v>
          </cell>
        </row>
        <row r="279">
          <cell r="P279">
            <v>0</v>
          </cell>
          <cell r="Z279">
            <v>0</v>
          </cell>
          <cell r="AA279">
            <v>0</v>
          </cell>
          <cell r="AB279">
            <v>0</v>
          </cell>
        </row>
        <row r="280">
          <cell r="P280">
            <v>0</v>
          </cell>
          <cell r="Z280">
            <v>0</v>
          </cell>
          <cell r="AA280">
            <v>0</v>
          </cell>
          <cell r="AB280">
            <v>0</v>
          </cell>
        </row>
        <row r="281">
          <cell r="P281">
            <v>0</v>
          </cell>
          <cell r="Z281">
            <v>0</v>
          </cell>
          <cell r="AA281">
            <v>0</v>
          </cell>
          <cell r="AB281">
            <v>0</v>
          </cell>
        </row>
        <row r="282">
          <cell r="P282">
            <v>0</v>
          </cell>
          <cell r="Z282">
            <v>0</v>
          </cell>
          <cell r="AA282">
            <v>0</v>
          </cell>
          <cell r="AB282">
            <v>0</v>
          </cell>
        </row>
        <row r="283">
          <cell r="P283">
            <v>0</v>
          </cell>
          <cell r="Z283">
            <v>0</v>
          </cell>
          <cell r="AA283">
            <v>0</v>
          </cell>
          <cell r="AB283">
            <v>0</v>
          </cell>
        </row>
        <row r="284">
          <cell r="P284">
            <v>0</v>
          </cell>
          <cell r="Z284">
            <v>0</v>
          </cell>
          <cell r="AA284">
            <v>0</v>
          </cell>
          <cell r="AB284">
            <v>0</v>
          </cell>
        </row>
        <row r="285">
          <cell r="P285">
            <v>0</v>
          </cell>
          <cell r="Z285">
            <v>0</v>
          </cell>
          <cell r="AA285">
            <v>0</v>
          </cell>
          <cell r="AB285">
            <v>0</v>
          </cell>
        </row>
        <row r="286">
          <cell r="P286">
            <v>0</v>
          </cell>
          <cell r="Z286">
            <v>0</v>
          </cell>
          <cell r="AA286">
            <v>0</v>
          </cell>
          <cell r="AB286">
            <v>0</v>
          </cell>
        </row>
        <row r="287">
          <cell r="P287">
            <v>0</v>
          </cell>
          <cell r="Z287">
            <v>0</v>
          </cell>
          <cell r="AA287">
            <v>0</v>
          </cell>
          <cell r="AB287">
            <v>0</v>
          </cell>
        </row>
        <row r="288">
          <cell r="P288">
            <v>0</v>
          </cell>
          <cell r="Z288">
            <v>0</v>
          </cell>
          <cell r="AA288">
            <v>0</v>
          </cell>
          <cell r="AB288">
            <v>0</v>
          </cell>
        </row>
        <row r="289">
          <cell r="P289">
            <v>0</v>
          </cell>
          <cell r="Z289">
            <v>0</v>
          </cell>
          <cell r="AA289">
            <v>0</v>
          </cell>
          <cell r="AB289">
            <v>0</v>
          </cell>
        </row>
        <row r="290">
          <cell r="P290">
            <v>0</v>
          </cell>
          <cell r="Z290">
            <v>0</v>
          </cell>
          <cell r="AA290">
            <v>0</v>
          </cell>
          <cell r="AB290">
            <v>0</v>
          </cell>
        </row>
        <row r="291">
          <cell r="P291">
            <v>0</v>
          </cell>
          <cell r="Z291">
            <v>0</v>
          </cell>
          <cell r="AA291">
            <v>0</v>
          </cell>
          <cell r="AB291">
            <v>0</v>
          </cell>
        </row>
        <row r="292">
          <cell r="P292">
            <v>0</v>
          </cell>
          <cell r="Z292">
            <v>0</v>
          </cell>
          <cell r="AA292">
            <v>0</v>
          </cell>
          <cell r="AB292">
            <v>0</v>
          </cell>
        </row>
        <row r="293">
          <cell r="P293">
            <v>0</v>
          </cell>
          <cell r="Z293">
            <v>0</v>
          </cell>
          <cell r="AA293">
            <v>0</v>
          </cell>
          <cell r="AB293">
            <v>0</v>
          </cell>
        </row>
        <row r="294">
          <cell r="P294">
            <v>0</v>
          </cell>
          <cell r="Z294">
            <v>0</v>
          </cell>
          <cell r="AA294">
            <v>0</v>
          </cell>
          <cell r="AB294">
            <v>0</v>
          </cell>
        </row>
        <row r="295">
          <cell r="P295">
            <v>0</v>
          </cell>
          <cell r="Z295">
            <v>0</v>
          </cell>
          <cell r="AA295">
            <v>0</v>
          </cell>
          <cell r="AB295">
            <v>0</v>
          </cell>
        </row>
        <row r="296">
          <cell r="P296">
            <v>0</v>
          </cell>
          <cell r="Z296">
            <v>0</v>
          </cell>
          <cell r="AA296">
            <v>0</v>
          </cell>
          <cell r="AB296">
            <v>0</v>
          </cell>
        </row>
        <row r="297">
          <cell r="P297">
            <v>0</v>
          </cell>
          <cell r="Z297">
            <v>0</v>
          </cell>
          <cell r="AA297">
            <v>0</v>
          </cell>
          <cell r="AB297">
            <v>0</v>
          </cell>
        </row>
        <row r="298">
          <cell r="P298">
            <v>0</v>
          </cell>
          <cell r="Z298">
            <v>0</v>
          </cell>
          <cell r="AA298">
            <v>0</v>
          </cell>
          <cell r="AB298">
            <v>0</v>
          </cell>
        </row>
        <row r="299">
          <cell r="B299" t="str">
            <v>Összesen</v>
          </cell>
          <cell r="D299" t="str">
            <v>Pécsi Gyermekotthon és ...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</row>
        <row r="300">
          <cell r="A300">
            <v>14</v>
          </cell>
          <cell r="B300" t="str">
            <v>Oktátásügyi Szolgálat</v>
          </cell>
          <cell r="C300">
            <v>1</v>
          </cell>
          <cell r="D300" t="str">
            <v>00előirányzat</v>
          </cell>
          <cell r="P300">
            <v>0</v>
          </cell>
          <cell r="Z300">
            <v>0</v>
          </cell>
          <cell r="AA300">
            <v>0</v>
          </cell>
          <cell r="AB300">
            <v>0</v>
          </cell>
        </row>
        <row r="301">
          <cell r="P301">
            <v>0</v>
          </cell>
          <cell r="Z301">
            <v>0</v>
          </cell>
          <cell r="AA301">
            <v>0</v>
          </cell>
          <cell r="AB301">
            <v>0</v>
          </cell>
        </row>
        <row r="302">
          <cell r="P302">
            <v>0</v>
          </cell>
          <cell r="Z302">
            <v>0</v>
          </cell>
          <cell r="AA302">
            <v>0</v>
          </cell>
          <cell r="AB302">
            <v>0</v>
          </cell>
        </row>
        <row r="303">
          <cell r="P303">
            <v>0</v>
          </cell>
          <cell r="Z303">
            <v>0</v>
          </cell>
          <cell r="AA303">
            <v>0</v>
          </cell>
          <cell r="AB303">
            <v>0</v>
          </cell>
        </row>
        <row r="304">
          <cell r="P304">
            <v>0</v>
          </cell>
          <cell r="Z304">
            <v>0</v>
          </cell>
          <cell r="AA304">
            <v>0</v>
          </cell>
          <cell r="AB304">
            <v>0</v>
          </cell>
        </row>
        <row r="305">
          <cell r="P305">
            <v>0</v>
          </cell>
          <cell r="Z305">
            <v>0</v>
          </cell>
          <cell r="AA305">
            <v>0</v>
          </cell>
          <cell r="AB305">
            <v>0</v>
          </cell>
        </row>
        <row r="306">
          <cell r="P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P307">
            <v>0</v>
          </cell>
          <cell r="Z307">
            <v>0</v>
          </cell>
          <cell r="AA307">
            <v>0</v>
          </cell>
          <cell r="AB307">
            <v>0</v>
          </cell>
        </row>
        <row r="308">
          <cell r="P308">
            <v>0</v>
          </cell>
          <cell r="Z308">
            <v>0</v>
          </cell>
          <cell r="AA308">
            <v>0</v>
          </cell>
          <cell r="AB308">
            <v>0</v>
          </cell>
        </row>
        <row r="309">
          <cell r="P309">
            <v>0</v>
          </cell>
          <cell r="Z309">
            <v>0</v>
          </cell>
          <cell r="AA309">
            <v>0</v>
          </cell>
          <cell r="AB309">
            <v>0</v>
          </cell>
        </row>
        <row r="310">
          <cell r="P310">
            <v>0</v>
          </cell>
          <cell r="Z310">
            <v>0</v>
          </cell>
          <cell r="AA310">
            <v>0</v>
          </cell>
          <cell r="AB310">
            <v>0</v>
          </cell>
        </row>
        <row r="311">
          <cell r="P311">
            <v>0</v>
          </cell>
          <cell r="Z311">
            <v>0</v>
          </cell>
          <cell r="AA311">
            <v>0</v>
          </cell>
          <cell r="AB311">
            <v>0</v>
          </cell>
        </row>
        <row r="312">
          <cell r="P312">
            <v>0</v>
          </cell>
          <cell r="Z312">
            <v>0</v>
          </cell>
          <cell r="AA312">
            <v>0</v>
          </cell>
          <cell r="AB312">
            <v>0</v>
          </cell>
        </row>
        <row r="313">
          <cell r="P313">
            <v>0</v>
          </cell>
          <cell r="Z313">
            <v>0</v>
          </cell>
          <cell r="AA313">
            <v>0</v>
          </cell>
          <cell r="AB313">
            <v>0</v>
          </cell>
        </row>
        <row r="314">
          <cell r="P314">
            <v>0</v>
          </cell>
          <cell r="Z314">
            <v>0</v>
          </cell>
          <cell r="AA314">
            <v>0</v>
          </cell>
          <cell r="AB314">
            <v>0</v>
          </cell>
        </row>
        <row r="315">
          <cell r="P315">
            <v>0</v>
          </cell>
          <cell r="Z315">
            <v>0</v>
          </cell>
          <cell r="AA315">
            <v>0</v>
          </cell>
          <cell r="AB315">
            <v>0</v>
          </cell>
        </row>
        <row r="316">
          <cell r="P316">
            <v>0</v>
          </cell>
          <cell r="Z316">
            <v>0</v>
          </cell>
          <cell r="AA316">
            <v>0</v>
          </cell>
          <cell r="AB316">
            <v>0</v>
          </cell>
        </row>
        <row r="317">
          <cell r="P317">
            <v>0</v>
          </cell>
          <cell r="Z317">
            <v>0</v>
          </cell>
          <cell r="AA317">
            <v>0</v>
          </cell>
          <cell r="AB317">
            <v>0</v>
          </cell>
        </row>
        <row r="318">
          <cell r="P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P319">
            <v>0</v>
          </cell>
          <cell r="Z319">
            <v>0</v>
          </cell>
          <cell r="AA319">
            <v>0</v>
          </cell>
          <cell r="AB319">
            <v>0</v>
          </cell>
        </row>
        <row r="320">
          <cell r="P320">
            <v>0</v>
          </cell>
          <cell r="Z320">
            <v>0</v>
          </cell>
          <cell r="AA320">
            <v>0</v>
          </cell>
          <cell r="AB320">
            <v>0</v>
          </cell>
        </row>
        <row r="321">
          <cell r="P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P322">
            <v>0</v>
          </cell>
          <cell r="Z322">
            <v>0</v>
          </cell>
          <cell r="AA322">
            <v>0</v>
          </cell>
          <cell r="AB322">
            <v>0</v>
          </cell>
        </row>
        <row r="323">
          <cell r="P323">
            <v>0</v>
          </cell>
          <cell r="Z323">
            <v>0</v>
          </cell>
          <cell r="AA323">
            <v>0</v>
          </cell>
          <cell r="AB323">
            <v>0</v>
          </cell>
        </row>
        <row r="324">
          <cell r="P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P325">
            <v>0</v>
          </cell>
          <cell r="Z325">
            <v>0</v>
          </cell>
          <cell r="AA325">
            <v>0</v>
          </cell>
          <cell r="AB325">
            <v>0</v>
          </cell>
        </row>
        <row r="326">
          <cell r="P326">
            <v>0</v>
          </cell>
          <cell r="Z326">
            <v>0</v>
          </cell>
          <cell r="AA326">
            <v>0</v>
          </cell>
          <cell r="AB326">
            <v>0</v>
          </cell>
        </row>
        <row r="327">
          <cell r="P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P328">
            <v>0</v>
          </cell>
          <cell r="Z328">
            <v>0</v>
          </cell>
          <cell r="AA328">
            <v>0</v>
          </cell>
          <cell r="AB328">
            <v>0</v>
          </cell>
        </row>
        <row r="329">
          <cell r="P329">
            <v>0</v>
          </cell>
          <cell r="Z329">
            <v>0</v>
          </cell>
          <cell r="AA329">
            <v>0</v>
          </cell>
          <cell r="AB329">
            <v>0</v>
          </cell>
        </row>
        <row r="330">
          <cell r="P330">
            <v>0</v>
          </cell>
          <cell r="Z330">
            <v>0</v>
          </cell>
          <cell r="AA330">
            <v>0</v>
          </cell>
          <cell r="AB330">
            <v>0</v>
          </cell>
        </row>
        <row r="332">
          <cell r="P332">
            <v>0</v>
          </cell>
          <cell r="Z332">
            <v>0</v>
          </cell>
          <cell r="AA332">
            <v>0</v>
          </cell>
          <cell r="AB332">
            <v>0</v>
          </cell>
        </row>
        <row r="333">
          <cell r="P333">
            <v>0</v>
          </cell>
          <cell r="Z333">
            <v>0</v>
          </cell>
          <cell r="AA333">
            <v>0</v>
          </cell>
          <cell r="AB333">
            <v>0</v>
          </cell>
        </row>
        <row r="334">
          <cell r="P334">
            <v>0</v>
          </cell>
          <cell r="Z334">
            <v>0</v>
          </cell>
          <cell r="AA334">
            <v>0</v>
          </cell>
          <cell r="AB334">
            <v>0</v>
          </cell>
        </row>
        <row r="335">
          <cell r="P335">
            <v>0</v>
          </cell>
          <cell r="Z335">
            <v>0</v>
          </cell>
          <cell r="AA335">
            <v>0</v>
          </cell>
          <cell r="AB335">
            <v>0</v>
          </cell>
        </row>
        <row r="336">
          <cell r="P336">
            <v>0</v>
          </cell>
          <cell r="Z336">
            <v>0</v>
          </cell>
          <cell r="AA336">
            <v>0</v>
          </cell>
          <cell r="AB336">
            <v>0</v>
          </cell>
        </row>
        <row r="337">
          <cell r="P337">
            <v>0</v>
          </cell>
          <cell r="Z337">
            <v>0</v>
          </cell>
          <cell r="AA337">
            <v>0</v>
          </cell>
          <cell r="AB337">
            <v>0</v>
          </cell>
        </row>
        <row r="338">
          <cell r="A338" t="str">
            <v> </v>
          </cell>
          <cell r="P338">
            <v>0</v>
          </cell>
          <cell r="Z338">
            <v>0</v>
          </cell>
          <cell r="AA338">
            <v>0</v>
          </cell>
          <cell r="AB338">
            <v>0</v>
          </cell>
        </row>
        <row r="339">
          <cell r="P339">
            <v>0</v>
          </cell>
          <cell r="Z339">
            <v>0</v>
          </cell>
          <cell r="AA339">
            <v>0</v>
          </cell>
          <cell r="AB339">
            <v>0</v>
          </cell>
        </row>
        <row r="340">
          <cell r="P340">
            <v>0</v>
          </cell>
          <cell r="Z340">
            <v>0</v>
          </cell>
          <cell r="AA340">
            <v>0</v>
          </cell>
          <cell r="AB340">
            <v>0</v>
          </cell>
        </row>
        <row r="341">
          <cell r="P341">
            <v>0</v>
          </cell>
          <cell r="Z341">
            <v>0</v>
          </cell>
          <cell r="AA341">
            <v>0</v>
          </cell>
          <cell r="AB341">
            <v>0</v>
          </cell>
        </row>
        <row r="342">
          <cell r="P342">
            <v>0</v>
          </cell>
          <cell r="Z342">
            <v>0</v>
          </cell>
          <cell r="AA342">
            <v>0</v>
          </cell>
          <cell r="AB342">
            <v>0</v>
          </cell>
        </row>
        <row r="343">
          <cell r="P343">
            <v>0</v>
          </cell>
          <cell r="Z343">
            <v>0</v>
          </cell>
          <cell r="AA343">
            <v>0</v>
          </cell>
          <cell r="AB343">
            <v>0</v>
          </cell>
        </row>
        <row r="344">
          <cell r="P344">
            <v>0</v>
          </cell>
          <cell r="Z344">
            <v>0</v>
          </cell>
          <cell r="AA344">
            <v>0</v>
          </cell>
          <cell r="AB344">
            <v>0</v>
          </cell>
        </row>
        <row r="345">
          <cell r="P345">
            <v>0</v>
          </cell>
          <cell r="Z345">
            <v>0</v>
          </cell>
          <cell r="AA345">
            <v>0</v>
          </cell>
          <cell r="AB345">
            <v>0</v>
          </cell>
        </row>
        <row r="346">
          <cell r="P346">
            <v>0</v>
          </cell>
          <cell r="Z346">
            <v>0</v>
          </cell>
          <cell r="AA346">
            <v>0</v>
          </cell>
          <cell r="AB346">
            <v>0</v>
          </cell>
        </row>
        <row r="347">
          <cell r="P347">
            <v>0</v>
          </cell>
          <cell r="Z347">
            <v>0</v>
          </cell>
          <cell r="AA347">
            <v>0</v>
          </cell>
          <cell r="AB347">
            <v>0</v>
          </cell>
        </row>
        <row r="348">
          <cell r="P348">
            <v>0</v>
          </cell>
          <cell r="Z348">
            <v>0</v>
          </cell>
          <cell r="AA348">
            <v>0</v>
          </cell>
          <cell r="AB348">
            <v>0</v>
          </cell>
        </row>
        <row r="349">
          <cell r="P349">
            <v>0</v>
          </cell>
          <cell r="Z349">
            <v>0</v>
          </cell>
          <cell r="AA349">
            <v>0</v>
          </cell>
          <cell r="AB349">
            <v>0</v>
          </cell>
        </row>
        <row r="350">
          <cell r="P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P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P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P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P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P355">
            <v>0</v>
          </cell>
          <cell r="Z355">
            <v>0</v>
          </cell>
          <cell r="AA355">
            <v>0</v>
          </cell>
          <cell r="AB355">
            <v>0</v>
          </cell>
        </row>
        <row r="356">
          <cell r="P356">
            <v>0</v>
          </cell>
          <cell r="Z356">
            <v>0</v>
          </cell>
          <cell r="AA356">
            <v>0</v>
          </cell>
          <cell r="AB356">
            <v>0</v>
          </cell>
        </row>
        <row r="357">
          <cell r="P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B358" t="str">
            <v>Összesen</v>
          </cell>
          <cell r="D358" t="str">
            <v>Oktatásügyi Szolgálat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A359">
            <v>1401</v>
          </cell>
          <cell r="B359" t="str">
            <v>Anikó utcai Általános Iskola</v>
          </cell>
          <cell r="C359">
            <v>1</v>
          </cell>
          <cell r="D359" t="str">
            <v>00előirányzat</v>
          </cell>
          <cell r="P359">
            <v>0</v>
          </cell>
          <cell r="Z359">
            <v>0</v>
          </cell>
          <cell r="AA359">
            <v>0</v>
          </cell>
          <cell r="AB359">
            <v>0</v>
          </cell>
        </row>
        <row r="360">
          <cell r="P360">
            <v>0</v>
          </cell>
          <cell r="Z360">
            <v>0</v>
          </cell>
          <cell r="AA360">
            <v>0</v>
          </cell>
          <cell r="AB360">
            <v>0</v>
          </cell>
        </row>
        <row r="361">
          <cell r="P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P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P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P364">
            <v>0</v>
          </cell>
          <cell r="Z364">
            <v>0</v>
          </cell>
          <cell r="AA364">
            <v>0</v>
          </cell>
          <cell r="AB364">
            <v>0</v>
          </cell>
        </row>
        <row r="365">
          <cell r="P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P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P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P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P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P370">
            <v>0</v>
          </cell>
          <cell r="Z370">
            <v>0</v>
          </cell>
          <cell r="AA370">
            <v>0</v>
          </cell>
          <cell r="AB370">
            <v>0</v>
          </cell>
        </row>
        <row r="371">
          <cell r="P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P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P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P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P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P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P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P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P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B380" t="str">
            <v>Összesen</v>
          </cell>
          <cell r="D380" t="str">
            <v>Anikó uti Általános Isk.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A381">
            <v>1402</v>
          </cell>
          <cell r="B381" t="str">
            <v>Bánki D.uti Általános Isk.</v>
          </cell>
          <cell r="C381">
            <v>1</v>
          </cell>
          <cell r="D381" t="str">
            <v>00előirányzat</v>
          </cell>
          <cell r="P381">
            <v>0</v>
          </cell>
          <cell r="Z381">
            <v>0</v>
          </cell>
          <cell r="AA381">
            <v>0</v>
          </cell>
          <cell r="AB381">
            <v>0</v>
          </cell>
        </row>
        <row r="382">
          <cell r="P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P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P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P385">
            <v>0</v>
          </cell>
          <cell r="Z385">
            <v>0</v>
          </cell>
          <cell r="AA385">
            <v>0</v>
          </cell>
          <cell r="AB385">
            <v>0</v>
          </cell>
        </row>
        <row r="386">
          <cell r="P386">
            <v>0</v>
          </cell>
          <cell r="Z386">
            <v>0</v>
          </cell>
          <cell r="AA386">
            <v>0</v>
          </cell>
          <cell r="AB386">
            <v>0</v>
          </cell>
        </row>
        <row r="387">
          <cell r="P387">
            <v>0</v>
          </cell>
          <cell r="Z387">
            <v>0</v>
          </cell>
          <cell r="AA387">
            <v>0</v>
          </cell>
          <cell r="AB387">
            <v>0</v>
          </cell>
        </row>
        <row r="388">
          <cell r="P388">
            <v>0</v>
          </cell>
          <cell r="Z388">
            <v>0</v>
          </cell>
          <cell r="AA388">
            <v>0</v>
          </cell>
          <cell r="AB388">
            <v>0</v>
          </cell>
        </row>
        <row r="389">
          <cell r="P389">
            <v>0</v>
          </cell>
          <cell r="Z389">
            <v>0</v>
          </cell>
          <cell r="AA389">
            <v>0</v>
          </cell>
          <cell r="AB389">
            <v>0</v>
          </cell>
        </row>
        <row r="390">
          <cell r="P390">
            <v>0</v>
          </cell>
          <cell r="Z390">
            <v>0</v>
          </cell>
          <cell r="AA390">
            <v>0</v>
          </cell>
          <cell r="AB390">
            <v>0</v>
          </cell>
        </row>
        <row r="391">
          <cell r="P391">
            <v>0</v>
          </cell>
          <cell r="Z391">
            <v>0</v>
          </cell>
          <cell r="AA391">
            <v>0</v>
          </cell>
          <cell r="AB391">
            <v>0</v>
          </cell>
        </row>
        <row r="392">
          <cell r="P392">
            <v>0</v>
          </cell>
          <cell r="Z392">
            <v>0</v>
          </cell>
          <cell r="AA392">
            <v>0</v>
          </cell>
          <cell r="AB392">
            <v>0</v>
          </cell>
        </row>
        <row r="393">
          <cell r="P393">
            <v>0</v>
          </cell>
          <cell r="Z393">
            <v>0</v>
          </cell>
          <cell r="AA393">
            <v>0</v>
          </cell>
          <cell r="AB393">
            <v>0</v>
          </cell>
        </row>
        <row r="394">
          <cell r="P394">
            <v>0</v>
          </cell>
          <cell r="Z394">
            <v>0</v>
          </cell>
          <cell r="AA394">
            <v>0</v>
          </cell>
          <cell r="AB394">
            <v>0</v>
          </cell>
        </row>
        <row r="395">
          <cell r="P395">
            <v>0</v>
          </cell>
          <cell r="Z395">
            <v>0</v>
          </cell>
          <cell r="AA395">
            <v>0</v>
          </cell>
          <cell r="AB395">
            <v>0</v>
          </cell>
        </row>
        <row r="396">
          <cell r="P396">
            <v>0</v>
          </cell>
          <cell r="Z396">
            <v>0</v>
          </cell>
          <cell r="AA396">
            <v>0</v>
          </cell>
          <cell r="AB396">
            <v>0</v>
          </cell>
        </row>
        <row r="397">
          <cell r="P397">
            <v>0</v>
          </cell>
          <cell r="Z397">
            <v>0</v>
          </cell>
          <cell r="AA397">
            <v>0</v>
          </cell>
          <cell r="AB397">
            <v>0</v>
          </cell>
        </row>
        <row r="398">
          <cell r="P398">
            <v>0</v>
          </cell>
          <cell r="Z398">
            <v>0</v>
          </cell>
          <cell r="AA398">
            <v>0</v>
          </cell>
          <cell r="AB398">
            <v>0</v>
          </cell>
        </row>
        <row r="399">
          <cell r="P399">
            <v>0</v>
          </cell>
          <cell r="Z399">
            <v>0</v>
          </cell>
          <cell r="AA399">
            <v>0</v>
          </cell>
          <cell r="AB399">
            <v>0</v>
          </cell>
        </row>
        <row r="400">
          <cell r="P400">
            <v>0</v>
          </cell>
          <cell r="Z400">
            <v>0</v>
          </cell>
          <cell r="AA400">
            <v>0</v>
          </cell>
          <cell r="AB400">
            <v>0</v>
          </cell>
        </row>
        <row r="401">
          <cell r="P401">
            <v>0</v>
          </cell>
          <cell r="Z401">
            <v>0</v>
          </cell>
          <cell r="AA401">
            <v>0</v>
          </cell>
          <cell r="AB401">
            <v>0</v>
          </cell>
        </row>
        <row r="402">
          <cell r="P402">
            <v>0</v>
          </cell>
          <cell r="Z402">
            <v>0</v>
          </cell>
          <cell r="AA402">
            <v>0</v>
          </cell>
          <cell r="AB402">
            <v>0</v>
          </cell>
        </row>
        <row r="403">
          <cell r="P403">
            <v>0</v>
          </cell>
          <cell r="Z403">
            <v>0</v>
          </cell>
          <cell r="AA403">
            <v>0</v>
          </cell>
          <cell r="AB403">
            <v>0</v>
          </cell>
        </row>
        <row r="404">
          <cell r="P404">
            <v>0</v>
          </cell>
          <cell r="Z404">
            <v>0</v>
          </cell>
          <cell r="AA404">
            <v>0</v>
          </cell>
          <cell r="AB404">
            <v>0</v>
          </cell>
        </row>
        <row r="405">
          <cell r="P405">
            <v>0</v>
          </cell>
          <cell r="Z405">
            <v>0</v>
          </cell>
          <cell r="AA405">
            <v>0</v>
          </cell>
          <cell r="AB405">
            <v>0</v>
          </cell>
        </row>
        <row r="406">
          <cell r="B406" t="str">
            <v>Összesen</v>
          </cell>
          <cell r="D406" t="str">
            <v>Bánki D.uti Általános Isk.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</row>
        <row r="407">
          <cell r="B407" t="str">
            <v>Kertváros utcai Ált.Isk.</v>
          </cell>
          <cell r="P407">
            <v>0</v>
          </cell>
          <cell r="Z407">
            <v>0</v>
          </cell>
          <cell r="AA407">
            <v>0</v>
          </cell>
          <cell r="AB407">
            <v>0</v>
          </cell>
        </row>
        <row r="408">
          <cell r="P408">
            <v>0</v>
          </cell>
          <cell r="Z408">
            <v>0</v>
          </cell>
          <cell r="AA408">
            <v>0</v>
          </cell>
          <cell r="AB408">
            <v>0</v>
          </cell>
        </row>
        <row r="409">
          <cell r="P409">
            <v>0</v>
          </cell>
          <cell r="Z409">
            <v>0</v>
          </cell>
          <cell r="AA409">
            <v>0</v>
          </cell>
          <cell r="AB409">
            <v>0</v>
          </cell>
        </row>
        <row r="410">
          <cell r="P410">
            <v>0</v>
          </cell>
          <cell r="Z410">
            <v>0</v>
          </cell>
          <cell r="AA410">
            <v>0</v>
          </cell>
          <cell r="AB410">
            <v>0</v>
          </cell>
        </row>
        <row r="411">
          <cell r="P411">
            <v>0</v>
          </cell>
          <cell r="Z411">
            <v>0</v>
          </cell>
          <cell r="AA411">
            <v>0</v>
          </cell>
          <cell r="AB411">
            <v>0</v>
          </cell>
        </row>
        <row r="412">
          <cell r="P412">
            <v>0</v>
          </cell>
          <cell r="Z412">
            <v>0</v>
          </cell>
          <cell r="AA412">
            <v>0</v>
          </cell>
          <cell r="AB412">
            <v>0</v>
          </cell>
        </row>
        <row r="413">
          <cell r="P413">
            <v>0</v>
          </cell>
          <cell r="Z413">
            <v>0</v>
          </cell>
          <cell r="AA413">
            <v>0</v>
          </cell>
          <cell r="AB413">
            <v>0</v>
          </cell>
        </row>
        <row r="414">
          <cell r="P414">
            <v>0</v>
          </cell>
          <cell r="Z414">
            <v>0</v>
          </cell>
          <cell r="AA414">
            <v>0</v>
          </cell>
          <cell r="AB414">
            <v>0</v>
          </cell>
        </row>
        <row r="415">
          <cell r="P415">
            <v>0</v>
          </cell>
          <cell r="Z415">
            <v>0</v>
          </cell>
          <cell r="AA415">
            <v>0</v>
          </cell>
          <cell r="AB415">
            <v>0</v>
          </cell>
        </row>
        <row r="416">
          <cell r="P416">
            <v>0</v>
          </cell>
          <cell r="Z416">
            <v>0</v>
          </cell>
          <cell r="AA416">
            <v>0</v>
          </cell>
          <cell r="AB416">
            <v>0</v>
          </cell>
        </row>
        <row r="417">
          <cell r="P417">
            <v>0</v>
          </cell>
          <cell r="Z417">
            <v>0</v>
          </cell>
          <cell r="AA417">
            <v>0</v>
          </cell>
          <cell r="AB417">
            <v>0</v>
          </cell>
        </row>
        <row r="418">
          <cell r="P418">
            <v>0</v>
          </cell>
          <cell r="Z418">
            <v>0</v>
          </cell>
          <cell r="AA418">
            <v>0</v>
          </cell>
          <cell r="AB418">
            <v>0</v>
          </cell>
        </row>
        <row r="419">
          <cell r="P419">
            <v>0</v>
          </cell>
          <cell r="Z419">
            <v>0</v>
          </cell>
          <cell r="AA419">
            <v>0</v>
          </cell>
          <cell r="AB419">
            <v>0</v>
          </cell>
        </row>
        <row r="420">
          <cell r="P420">
            <v>0</v>
          </cell>
          <cell r="Z420">
            <v>0</v>
          </cell>
          <cell r="AA420">
            <v>0</v>
          </cell>
          <cell r="AB420">
            <v>0</v>
          </cell>
        </row>
        <row r="421">
          <cell r="P421">
            <v>0</v>
          </cell>
          <cell r="Z421">
            <v>0</v>
          </cell>
          <cell r="AA421">
            <v>0</v>
          </cell>
          <cell r="AB421">
            <v>0</v>
          </cell>
        </row>
        <row r="422">
          <cell r="P422">
            <v>0</v>
          </cell>
          <cell r="Z422">
            <v>0</v>
          </cell>
          <cell r="AA422">
            <v>0</v>
          </cell>
          <cell r="AB422">
            <v>0</v>
          </cell>
        </row>
        <row r="423">
          <cell r="P423">
            <v>0</v>
          </cell>
          <cell r="Z423">
            <v>0</v>
          </cell>
          <cell r="AA423">
            <v>0</v>
          </cell>
          <cell r="AB423">
            <v>0</v>
          </cell>
        </row>
        <row r="424">
          <cell r="P424">
            <v>0</v>
          </cell>
          <cell r="Z424">
            <v>0</v>
          </cell>
          <cell r="AA424">
            <v>0</v>
          </cell>
          <cell r="AB424">
            <v>0</v>
          </cell>
        </row>
        <row r="425">
          <cell r="P425">
            <v>0</v>
          </cell>
          <cell r="Z425">
            <v>0</v>
          </cell>
          <cell r="AA425">
            <v>0</v>
          </cell>
          <cell r="AB425">
            <v>0</v>
          </cell>
        </row>
        <row r="426">
          <cell r="P426">
            <v>0</v>
          </cell>
          <cell r="Z426">
            <v>0</v>
          </cell>
          <cell r="AA426">
            <v>0</v>
          </cell>
          <cell r="AB426">
            <v>0</v>
          </cell>
        </row>
        <row r="427">
          <cell r="P427">
            <v>0</v>
          </cell>
          <cell r="Z427">
            <v>0</v>
          </cell>
          <cell r="AA427">
            <v>0</v>
          </cell>
          <cell r="AB427">
            <v>0</v>
          </cell>
        </row>
        <row r="428">
          <cell r="P428">
            <v>0</v>
          </cell>
          <cell r="Z428">
            <v>0</v>
          </cell>
          <cell r="AA428">
            <v>0</v>
          </cell>
          <cell r="AB428">
            <v>0</v>
          </cell>
        </row>
        <row r="429">
          <cell r="P429">
            <v>0</v>
          </cell>
          <cell r="Z429">
            <v>0</v>
          </cell>
          <cell r="AA429">
            <v>0</v>
          </cell>
          <cell r="AB429">
            <v>0</v>
          </cell>
        </row>
        <row r="430">
          <cell r="P430">
            <v>0</v>
          </cell>
          <cell r="Z430">
            <v>0</v>
          </cell>
          <cell r="AA430">
            <v>0</v>
          </cell>
          <cell r="AB430">
            <v>0</v>
          </cell>
        </row>
        <row r="431">
          <cell r="P431">
            <v>0</v>
          </cell>
          <cell r="Z431">
            <v>0</v>
          </cell>
          <cell r="AA431">
            <v>0</v>
          </cell>
          <cell r="AB431">
            <v>0</v>
          </cell>
        </row>
        <row r="432">
          <cell r="P432">
            <v>0</v>
          </cell>
          <cell r="Z432">
            <v>0</v>
          </cell>
          <cell r="AA432">
            <v>0</v>
          </cell>
          <cell r="AB432">
            <v>0</v>
          </cell>
        </row>
        <row r="433">
          <cell r="P433">
            <v>0</v>
          </cell>
          <cell r="Z433">
            <v>0</v>
          </cell>
          <cell r="AA433">
            <v>0</v>
          </cell>
          <cell r="AB433">
            <v>0</v>
          </cell>
        </row>
        <row r="434">
          <cell r="P434">
            <v>0</v>
          </cell>
          <cell r="Z434">
            <v>0</v>
          </cell>
          <cell r="AA434">
            <v>0</v>
          </cell>
          <cell r="AB434">
            <v>0</v>
          </cell>
        </row>
        <row r="435">
          <cell r="P435">
            <v>0</v>
          </cell>
          <cell r="Z435">
            <v>0</v>
          </cell>
          <cell r="AA435">
            <v>0</v>
          </cell>
          <cell r="AB435">
            <v>0</v>
          </cell>
        </row>
        <row r="436">
          <cell r="B436" t="str">
            <v>Összesen</v>
          </cell>
          <cell r="D436" t="str">
            <v>Kertváros utcai Ált.Isk.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</row>
        <row r="437">
          <cell r="A437">
            <v>1404</v>
          </cell>
          <cell r="B437" t="str">
            <v>Bártfa uti Általános Isk.</v>
          </cell>
          <cell r="C437">
            <v>1</v>
          </cell>
          <cell r="D437" t="str">
            <v>00előirányzat</v>
          </cell>
          <cell r="P437">
            <v>0</v>
          </cell>
          <cell r="Z437">
            <v>0</v>
          </cell>
          <cell r="AA437">
            <v>0</v>
          </cell>
          <cell r="AB437">
            <v>0</v>
          </cell>
        </row>
        <row r="438">
          <cell r="P438">
            <v>0</v>
          </cell>
          <cell r="Z438">
            <v>0</v>
          </cell>
          <cell r="AA438">
            <v>0</v>
          </cell>
          <cell r="AB438">
            <v>0</v>
          </cell>
        </row>
        <row r="439">
          <cell r="P439">
            <v>0</v>
          </cell>
          <cell r="Z439">
            <v>0</v>
          </cell>
          <cell r="AA439">
            <v>0</v>
          </cell>
          <cell r="AB439">
            <v>0</v>
          </cell>
        </row>
        <row r="440">
          <cell r="P440">
            <v>0</v>
          </cell>
          <cell r="Z440">
            <v>0</v>
          </cell>
          <cell r="AA440">
            <v>0</v>
          </cell>
          <cell r="AB440">
            <v>0</v>
          </cell>
        </row>
        <row r="441">
          <cell r="P441">
            <v>0</v>
          </cell>
          <cell r="Z441">
            <v>0</v>
          </cell>
          <cell r="AA441">
            <v>0</v>
          </cell>
          <cell r="AB441">
            <v>0</v>
          </cell>
        </row>
        <row r="442">
          <cell r="P442">
            <v>0</v>
          </cell>
          <cell r="Z442">
            <v>0</v>
          </cell>
          <cell r="AA442">
            <v>0</v>
          </cell>
          <cell r="AB442">
            <v>0</v>
          </cell>
        </row>
        <row r="443">
          <cell r="P443">
            <v>0</v>
          </cell>
          <cell r="Z443">
            <v>0</v>
          </cell>
          <cell r="AA443">
            <v>0</v>
          </cell>
          <cell r="AB443">
            <v>0</v>
          </cell>
        </row>
        <row r="444">
          <cell r="P444">
            <v>0</v>
          </cell>
          <cell r="Z444">
            <v>0</v>
          </cell>
          <cell r="AA444">
            <v>0</v>
          </cell>
          <cell r="AB444">
            <v>0</v>
          </cell>
        </row>
        <row r="445">
          <cell r="P445">
            <v>0</v>
          </cell>
          <cell r="Z445">
            <v>0</v>
          </cell>
          <cell r="AA445">
            <v>0</v>
          </cell>
          <cell r="AB445">
            <v>0</v>
          </cell>
        </row>
        <row r="446">
          <cell r="P446">
            <v>0</v>
          </cell>
          <cell r="Z446">
            <v>0</v>
          </cell>
          <cell r="AA446">
            <v>0</v>
          </cell>
          <cell r="AB446">
            <v>0</v>
          </cell>
        </row>
        <row r="447">
          <cell r="P447">
            <v>0</v>
          </cell>
          <cell r="Z447">
            <v>0</v>
          </cell>
          <cell r="AA447">
            <v>0</v>
          </cell>
          <cell r="AB447">
            <v>0</v>
          </cell>
        </row>
        <row r="448">
          <cell r="P448">
            <v>0</v>
          </cell>
          <cell r="Z448">
            <v>0</v>
          </cell>
          <cell r="AA448">
            <v>0</v>
          </cell>
          <cell r="AB448">
            <v>0</v>
          </cell>
        </row>
        <row r="449">
          <cell r="P449">
            <v>0</v>
          </cell>
          <cell r="Z449">
            <v>0</v>
          </cell>
          <cell r="AA449">
            <v>0</v>
          </cell>
          <cell r="AB449">
            <v>0</v>
          </cell>
        </row>
        <row r="450">
          <cell r="P450">
            <v>0</v>
          </cell>
          <cell r="Z450">
            <v>0</v>
          </cell>
          <cell r="AA450">
            <v>0</v>
          </cell>
          <cell r="AB450">
            <v>0</v>
          </cell>
        </row>
        <row r="451">
          <cell r="P451">
            <v>0</v>
          </cell>
          <cell r="Z451">
            <v>0</v>
          </cell>
          <cell r="AA451">
            <v>0</v>
          </cell>
          <cell r="AB451">
            <v>0</v>
          </cell>
        </row>
        <row r="452">
          <cell r="P452">
            <v>0</v>
          </cell>
          <cell r="Z452">
            <v>0</v>
          </cell>
          <cell r="AA452">
            <v>0</v>
          </cell>
          <cell r="AB452">
            <v>0</v>
          </cell>
        </row>
        <row r="453">
          <cell r="P453">
            <v>0</v>
          </cell>
          <cell r="Z453">
            <v>0</v>
          </cell>
          <cell r="AA453">
            <v>0</v>
          </cell>
          <cell r="AB453">
            <v>0</v>
          </cell>
        </row>
        <row r="454">
          <cell r="P454">
            <v>0</v>
          </cell>
          <cell r="Z454">
            <v>0</v>
          </cell>
          <cell r="AA454">
            <v>0</v>
          </cell>
          <cell r="AB454">
            <v>0</v>
          </cell>
        </row>
        <row r="455">
          <cell r="P455">
            <v>0</v>
          </cell>
          <cell r="Z455">
            <v>0</v>
          </cell>
          <cell r="AA455">
            <v>0</v>
          </cell>
          <cell r="AB455">
            <v>0</v>
          </cell>
        </row>
        <row r="456">
          <cell r="P456">
            <v>0</v>
          </cell>
          <cell r="Z456">
            <v>0</v>
          </cell>
          <cell r="AA456">
            <v>0</v>
          </cell>
          <cell r="AB456">
            <v>0</v>
          </cell>
        </row>
        <row r="457">
          <cell r="P457">
            <v>0</v>
          </cell>
          <cell r="Z457">
            <v>0</v>
          </cell>
          <cell r="AA457">
            <v>0</v>
          </cell>
          <cell r="AB457">
            <v>0</v>
          </cell>
        </row>
        <row r="458">
          <cell r="P458">
            <v>0</v>
          </cell>
          <cell r="Z458">
            <v>0</v>
          </cell>
          <cell r="AA458">
            <v>0</v>
          </cell>
          <cell r="AB458">
            <v>0</v>
          </cell>
        </row>
        <row r="459">
          <cell r="P459">
            <v>0</v>
          </cell>
          <cell r="Z459">
            <v>0</v>
          </cell>
          <cell r="AA459">
            <v>0</v>
          </cell>
          <cell r="AB459">
            <v>0</v>
          </cell>
        </row>
        <row r="460">
          <cell r="P460">
            <v>0</v>
          </cell>
          <cell r="Z460">
            <v>0</v>
          </cell>
          <cell r="AA460">
            <v>0</v>
          </cell>
          <cell r="AB460">
            <v>0</v>
          </cell>
        </row>
        <row r="461">
          <cell r="P461">
            <v>0</v>
          </cell>
          <cell r="Z461">
            <v>0</v>
          </cell>
          <cell r="AA461">
            <v>0</v>
          </cell>
          <cell r="AB461">
            <v>0</v>
          </cell>
        </row>
        <row r="462">
          <cell r="P462">
            <v>0</v>
          </cell>
          <cell r="Z462">
            <v>0</v>
          </cell>
          <cell r="AA462">
            <v>0</v>
          </cell>
          <cell r="AB462">
            <v>0</v>
          </cell>
        </row>
        <row r="463">
          <cell r="P463">
            <v>0</v>
          </cell>
          <cell r="Z463">
            <v>0</v>
          </cell>
          <cell r="AA463">
            <v>0</v>
          </cell>
          <cell r="AB463">
            <v>0</v>
          </cell>
        </row>
        <row r="464">
          <cell r="P464">
            <v>0</v>
          </cell>
          <cell r="Z464">
            <v>0</v>
          </cell>
          <cell r="AA464">
            <v>0</v>
          </cell>
          <cell r="AB464">
            <v>0</v>
          </cell>
        </row>
        <row r="465">
          <cell r="P465">
            <v>0</v>
          </cell>
          <cell r="Z465">
            <v>0</v>
          </cell>
          <cell r="AA465">
            <v>0</v>
          </cell>
          <cell r="AB465">
            <v>0</v>
          </cell>
        </row>
        <row r="466">
          <cell r="P466">
            <v>0</v>
          </cell>
          <cell r="Z466">
            <v>0</v>
          </cell>
          <cell r="AA466">
            <v>0</v>
          </cell>
          <cell r="AB466">
            <v>0</v>
          </cell>
        </row>
        <row r="467">
          <cell r="P467">
            <v>0</v>
          </cell>
          <cell r="Z467">
            <v>0</v>
          </cell>
          <cell r="AA467">
            <v>0</v>
          </cell>
          <cell r="AB467">
            <v>0</v>
          </cell>
        </row>
        <row r="468">
          <cell r="P468">
            <v>0</v>
          </cell>
          <cell r="Z468">
            <v>0</v>
          </cell>
          <cell r="AA468">
            <v>0</v>
          </cell>
          <cell r="AB468">
            <v>0</v>
          </cell>
        </row>
        <row r="469">
          <cell r="P469">
            <v>0</v>
          </cell>
          <cell r="Z469">
            <v>0</v>
          </cell>
          <cell r="AA469">
            <v>0</v>
          </cell>
          <cell r="AB469">
            <v>0</v>
          </cell>
        </row>
        <row r="470">
          <cell r="P470">
            <v>0</v>
          </cell>
          <cell r="Z470">
            <v>0</v>
          </cell>
          <cell r="AA470">
            <v>0</v>
          </cell>
          <cell r="AB470">
            <v>0</v>
          </cell>
        </row>
        <row r="471">
          <cell r="P471">
            <v>0</v>
          </cell>
          <cell r="Z471">
            <v>0</v>
          </cell>
          <cell r="AA471">
            <v>0</v>
          </cell>
          <cell r="AB471">
            <v>0</v>
          </cell>
        </row>
        <row r="472">
          <cell r="P472">
            <v>0</v>
          </cell>
          <cell r="Z472">
            <v>0</v>
          </cell>
          <cell r="AA472">
            <v>0</v>
          </cell>
          <cell r="AB472">
            <v>0</v>
          </cell>
        </row>
        <row r="473">
          <cell r="P473">
            <v>0</v>
          </cell>
          <cell r="Z473">
            <v>0</v>
          </cell>
          <cell r="AA473">
            <v>0</v>
          </cell>
          <cell r="AB473">
            <v>0</v>
          </cell>
        </row>
        <row r="474">
          <cell r="P474">
            <v>0</v>
          </cell>
          <cell r="Z474">
            <v>0</v>
          </cell>
          <cell r="AA474">
            <v>0</v>
          </cell>
          <cell r="AB474">
            <v>0</v>
          </cell>
        </row>
        <row r="475">
          <cell r="P475">
            <v>0</v>
          </cell>
          <cell r="Z475">
            <v>0</v>
          </cell>
          <cell r="AA475">
            <v>0</v>
          </cell>
          <cell r="AB475">
            <v>0</v>
          </cell>
        </row>
        <row r="476">
          <cell r="P476">
            <v>0</v>
          </cell>
          <cell r="Z476">
            <v>0</v>
          </cell>
          <cell r="AA476">
            <v>0</v>
          </cell>
          <cell r="AB476">
            <v>0</v>
          </cell>
        </row>
        <row r="477">
          <cell r="P477">
            <v>0</v>
          </cell>
          <cell r="Z477">
            <v>0</v>
          </cell>
          <cell r="AA477">
            <v>0</v>
          </cell>
          <cell r="AB477">
            <v>0</v>
          </cell>
        </row>
        <row r="478">
          <cell r="P478">
            <v>0</v>
          </cell>
          <cell r="Z478">
            <v>0</v>
          </cell>
          <cell r="AA478">
            <v>0</v>
          </cell>
          <cell r="AB478">
            <v>0</v>
          </cell>
        </row>
        <row r="479">
          <cell r="B479" t="str">
            <v>Összesen</v>
          </cell>
          <cell r="D479" t="str">
            <v>Bártfa uti Általános Isk.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</row>
        <row r="480">
          <cell r="A480">
            <v>1405</v>
          </cell>
          <cell r="B480" t="str">
            <v>Belvárosi Általános Isk.</v>
          </cell>
          <cell r="C480">
            <v>1</v>
          </cell>
          <cell r="D480" t="str">
            <v>00előirányzat</v>
          </cell>
          <cell r="P480">
            <v>0</v>
          </cell>
          <cell r="Z480">
            <v>0</v>
          </cell>
          <cell r="AA480">
            <v>0</v>
          </cell>
          <cell r="AB480">
            <v>0</v>
          </cell>
        </row>
        <row r="481">
          <cell r="P481">
            <v>0</v>
          </cell>
          <cell r="Z481">
            <v>0</v>
          </cell>
          <cell r="AA481">
            <v>0</v>
          </cell>
          <cell r="AB481">
            <v>0</v>
          </cell>
        </row>
        <row r="482">
          <cell r="P482">
            <v>0</v>
          </cell>
          <cell r="Z482">
            <v>0</v>
          </cell>
          <cell r="AA482">
            <v>0</v>
          </cell>
          <cell r="AB482">
            <v>0</v>
          </cell>
        </row>
        <row r="483">
          <cell r="P483">
            <v>0</v>
          </cell>
          <cell r="Z483">
            <v>0</v>
          </cell>
          <cell r="AA483">
            <v>0</v>
          </cell>
          <cell r="AB483">
            <v>0</v>
          </cell>
        </row>
        <row r="484">
          <cell r="P484">
            <v>0</v>
          </cell>
          <cell r="Z484">
            <v>0</v>
          </cell>
          <cell r="AA484">
            <v>0</v>
          </cell>
          <cell r="AB484">
            <v>0</v>
          </cell>
        </row>
        <row r="485">
          <cell r="P485">
            <v>0</v>
          </cell>
          <cell r="Z485">
            <v>0</v>
          </cell>
          <cell r="AA485">
            <v>0</v>
          </cell>
          <cell r="AB485">
            <v>0</v>
          </cell>
        </row>
        <row r="486">
          <cell r="P486">
            <v>0</v>
          </cell>
          <cell r="Z486">
            <v>0</v>
          </cell>
          <cell r="AA486">
            <v>0</v>
          </cell>
          <cell r="AB486">
            <v>0</v>
          </cell>
        </row>
        <row r="487">
          <cell r="P487">
            <v>0</v>
          </cell>
          <cell r="Z487">
            <v>0</v>
          </cell>
          <cell r="AA487">
            <v>0</v>
          </cell>
          <cell r="AB487">
            <v>0</v>
          </cell>
        </row>
        <row r="488">
          <cell r="P488">
            <v>0</v>
          </cell>
          <cell r="Z488">
            <v>0</v>
          </cell>
          <cell r="AA488">
            <v>0</v>
          </cell>
          <cell r="AB488">
            <v>0</v>
          </cell>
        </row>
        <row r="489">
          <cell r="P489">
            <v>0</v>
          </cell>
          <cell r="Z489">
            <v>0</v>
          </cell>
          <cell r="AA489">
            <v>0</v>
          </cell>
          <cell r="AB489">
            <v>0</v>
          </cell>
        </row>
        <row r="490">
          <cell r="P490">
            <v>0</v>
          </cell>
          <cell r="Z490">
            <v>0</v>
          </cell>
          <cell r="AA490">
            <v>0</v>
          </cell>
          <cell r="AB490">
            <v>0</v>
          </cell>
        </row>
        <row r="491">
          <cell r="P491">
            <v>0</v>
          </cell>
          <cell r="Z491">
            <v>0</v>
          </cell>
          <cell r="AA491">
            <v>0</v>
          </cell>
          <cell r="AB491">
            <v>0</v>
          </cell>
        </row>
        <row r="492">
          <cell r="P492">
            <v>0</v>
          </cell>
          <cell r="Z492">
            <v>0</v>
          </cell>
          <cell r="AA492">
            <v>0</v>
          </cell>
          <cell r="AB492">
            <v>0</v>
          </cell>
        </row>
        <row r="493">
          <cell r="P493">
            <v>0</v>
          </cell>
          <cell r="Z493">
            <v>0</v>
          </cell>
          <cell r="AA493">
            <v>0</v>
          </cell>
          <cell r="AB493">
            <v>0</v>
          </cell>
        </row>
        <row r="494">
          <cell r="P494">
            <v>0</v>
          </cell>
          <cell r="Z494">
            <v>0</v>
          </cell>
          <cell r="AA494">
            <v>0</v>
          </cell>
          <cell r="AB494">
            <v>0</v>
          </cell>
        </row>
        <row r="495">
          <cell r="P495">
            <v>0</v>
          </cell>
          <cell r="Z495">
            <v>0</v>
          </cell>
          <cell r="AA495">
            <v>0</v>
          </cell>
          <cell r="AB495">
            <v>0</v>
          </cell>
        </row>
        <row r="496">
          <cell r="P496">
            <v>0</v>
          </cell>
          <cell r="Z496">
            <v>0</v>
          </cell>
          <cell r="AA496">
            <v>0</v>
          </cell>
          <cell r="AB496">
            <v>0</v>
          </cell>
        </row>
        <row r="497">
          <cell r="P497">
            <v>0</v>
          </cell>
          <cell r="Z497">
            <v>0</v>
          </cell>
          <cell r="AA497">
            <v>0</v>
          </cell>
          <cell r="AB497">
            <v>0</v>
          </cell>
        </row>
        <row r="498">
          <cell r="P498">
            <v>0</v>
          </cell>
          <cell r="Z498">
            <v>0</v>
          </cell>
          <cell r="AA498">
            <v>0</v>
          </cell>
          <cell r="AB498">
            <v>0</v>
          </cell>
        </row>
        <row r="499">
          <cell r="P499">
            <v>0</v>
          </cell>
          <cell r="Z499">
            <v>0</v>
          </cell>
          <cell r="AA499">
            <v>0</v>
          </cell>
          <cell r="AB499">
            <v>0</v>
          </cell>
        </row>
        <row r="500">
          <cell r="P500">
            <v>0</v>
          </cell>
          <cell r="Z500">
            <v>0</v>
          </cell>
          <cell r="AA500">
            <v>0</v>
          </cell>
          <cell r="AB500">
            <v>0</v>
          </cell>
        </row>
        <row r="501">
          <cell r="P501">
            <v>0</v>
          </cell>
          <cell r="Z501">
            <v>0</v>
          </cell>
          <cell r="AA501">
            <v>0</v>
          </cell>
          <cell r="AB501">
            <v>0</v>
          </cell>
        </row>
        <row r="502">
          <cell r="P502">
            <v>0</v>
          </cell>
          <cell r="Z502">
            <v>0</v>
          </cell>
          <cell r="AA502">
            <v>0</v>
          </cell>
          <cell r="AB502">
            <v>0</v>
          </cell>
        </row>
        <row r="503">
          <cell r="B503" t="str">
            <v>Összesen</v>
          </cell>
          <cell r="D503" t="str">
            <v>Belvárosi Általános Isk.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</row>
        <row r="504">
          <cell r="A504">
            <v>1406</v>
          </cell>
          <cell r="B504" t="str">
            <v>Csokonai V.M.Ált.Isk.és Szakisk.</v>
          </cell>
          <cell r="C504">
            <v>1</v>
          </cell>
          <cell r="D504" t="str">
            <v>00előirányzat</v>
          </cell>
          <cell r="P504">
            <v>0</v>
          </cell>
          <cell r="Z504">
            <v>0</v>
          </cell>
          <cell r="AA504">
            <v>0</v>
          </cell>
          <cell r="AB504">
            <v>0</v>
          </cell>
        </row>
        <row r="505">
          <cell r="P505">
            <v>0</v>
          </cell>
          <cell r="Z505">
            <v>0</v>
          </cell>
          <cell r="AA505">
            <v>0</v>
          </cell>
          <cell r="AB505">
            <v>0</v>
          </cell>
        </row>
        <row r="506">
          <cell r="P506">
            <v>0</v>
          </cell>
          <cell r="Z506">
            <v>0</v>
          </cell>
          <cell r="AA506">
            <v>0</v>
          </cell>
          <cell r="AB506">
            <v>0</v>
          </cell>
        </row>
        <row r="507">
          <cell r="P507">
            <v>0</v>
          </cell>
          <cell r="Z507">
            <v>0</v>
          </cell>
          <cell r="AA507">
            <v>0</v>
          </cell>
          <cell r="AB507">
            <v>0</v>
          </cell>
        </row>
        <row r="508">
          <cell r="P508">
            <v>0</v>
          </cell>
          <cell r="Z508">
            <v>0</v>
          </cell>
          <cell r="AA508">
            <v>0</v>
          </cell>
          <cell r="AB508">
            <v>0</v>
          </cell>
        </row>
        <row r="509">
          <cell r="P509">
            <v>0</v>
          </cell>
          <cell r="Z509">
            <v>0</v>
          </cell>
          <cell r="AA509">
            <v>0</v>
          </cell>
          <cell r="AB509">
            <v>0</v>
          </cell>
        </row>
        <row r="510">
          <cell r="P510">
            <v>0</v>
          </cell>
          <cell r="Z510">
            <v>0</v>
          </cell>
          <cell r="AA510">
            <v>0</v>
          </cell>
          <cell r="AB510">
            <v>0</v>
          </cell>
        </row>
        <row r="511">
          <cell r="P511">
            <v>0</v>
          </cell>
          <cell r="Z511">
            <v>0</v>
          </cell>
          <cell r="AA511">
            <v>0</v>
          </cell>
          <cell r="AB511">
            <v>0</v>
          </cell>
        </row>
        <row r="512">
          <cell r="P512">
            <v>0</v>
          </cell>
          <cell r="Z512">
            <v>0</v>
          </cell>
          <cell r="AA512">
            <v>0</v>
          </cell>
          <cell r="AB512">
            <v>0</v>
          </cell>
        </row>
        <row r="513">
          <cell r="P513">
            <v>0</v>
          </cell>
          <cell r="Z513">
            <v>0</v>
          </cell>
          <cell r="AA513">
            <v>0</v>
          </cell>
          <cell r="AB513">
            <v>0</v>
          </cell>
        </row>
        <row r="514">
          <cell r="P514">
            <v>0</v>
          </cell>
          <cell r="Z514">
            <v>0</v>
          </cell>
          <cell r="AA514">
            <v>0</v>
          </cell>
          <cell r="AB514">
            <v>0</v>
          </cell>
        </row>
        <row r="515">
          <cell r="P515">
            <v>0</v>
          </cell>
          <cell r="Z515">
            <v>0</v>
          </cell>
          <cell r="AA515">
            <v>0</v>
          </cell>
          <cell r="AB515">
            <v>0</v>
          </cell>
        </row>
        <row r="516">
          <cell r="P516">
            <v>0</v>
          </cell>
          <cell r="Z516">
            <v>0</v>
          </cell>
          <cell r="AA516">
            <v>0</v>
          </cell>
          <cell r="AB516">
            <v>0</v>
          </cell>
        </row>
        <row r="517">
          <cell r="P517">
            <v>0</v>
          </cell>
          <cell r="Z517">
            <v>0</v>
          </cell>
          <cell r="AA517">
            <v>0</v>
          </cell>
          <cell r="AB517">
            <v>0</v>
          </cell>
        </row>
        <row r="518">
          <cell r="P518">
            <v>0</v>
          </cell>
          <cell r="Z518">
            <v>0</v>
          </cell>
          <cell r="AA518">
            <v>0</v>
          </cell>
          <cell r="AB518">
            <v>0</v>
          </cell>
        </row>
        <row r="519">
          <cell r="P519">
            <v>0</v>
          </cell>
          <cell r="Z519">
            <v>0</v>
          </cell>
          <cell r="AA519">
            <v>0</v>
          </cell>
          <cell r="AB519">
            <v>0</v>
          </cell>
        </row>
        <row r="520">
          <cell r="P520">
            <v>0</v>
          </cell>
          <cell r="Z520">
            <v>0</v>
          </cell>
          <cell r="AA520">
            <v>0</v>
          </cell>
          <cell r="AB520">
            <v>0</v>
          </cell>
        </row>
        <row r="521">
          <cell r="P521">
            <v>0</v>
          </cell>
          <cell r="Z521">
            <v>0</v>
          </cell>
          <cell r="AA521">
            <v>0</v>
          </cell>
          <cell r="AB521">
            <v>0</v>
          </cell>
        </row>
        <row r="522">
          <cell r="P522">
            <v>0</v>
          </cell>
          <cell r="Z522">
            <v>0</v>
          </cell>
          <cell r="AA522">
            <v>0</v>
          </cell>
          <cell r="AB522">
            <v>0</v>
          </cell>
        </row>
        <row r="523">
          <cell r="P523">
            <v>0</v>
          </cell>
          <cell r="Z523">
            <v>0</v>
          </cell>
          <cell r="AA523">
            <v>0</v>
          </cell>
          <cell r="AB523">
            <v>0</v>
          </cell>
        </row>
        <row r="524">
          <cell r="P524">
            <v>0</v>
          </cell>
          <cell r="Z524">
            <v>0</v>
          </cell>
          <cell r="AA524">
            <v>0</v>
          </cell>
          <cell r="AB524">
            <v>0</v>
          </cell>
        </row>
        <row r="525">
          <cell r="P525">
            <v>0</v>
          </cell>
          <cell r="Z525">
            <v>0</v>
          </cell>
          <cell r="AA525">
            <v>0</v>
          </cell>
          <cell r="AB525">
            <v>0</v>
          </cell>
        </row>
        <row r="526">
          <cell r="P526">
            <v>0</v>
          </cell>
          <cell r="Z526">
            <v>0</v>
          </cell>
          <cell r="AA526">
            <v>0</v>
          </cell>
          <cell r="AB526">
            <v>0</v>
          </cell>
        </row>
        <row r="527">
          <cell r="P527">
            <v>0</v>
          </cell>
          <cell r="Z527">
            <v>0</v>
          </cell>
          <cell r="AA527">
            <v>0</v>
          </cell>
          <cell r="AB527">
            <v>0</v>
          </cell>
        </row>
        <row r="528">
          <cell r="P528">
            <v>0</v>
          </cell>
          <cell r="Z528">
            <v>0</v>
          </cell>
          <cell r="AA528">
            <v>0</v>
          </cell>
          <cell r="AB528">
            <v>0</v>
          </cell>
        </row>
        <row r="529">
          <cell r="P529">
            <v>0</v>
          </cell>
          <cell r="Z529">
            <v>0</v>
          </cell>
          <cell r="AA529">
            <v>0</v>
          </cell>
          <cell r="AB529">
            <v>0</v>
          </cell>
        </row>
        <row r="530">
          <cell r="P530">
            <v>0</v>
          </cell>
          <cell r="Z530">
            <v>0</v>
          </cell>
          <cell r="AA530">
            <v>0</v>
          </cell>
          <cell r="AB530">
            <v>0</v>
          </cell>
        </row>
        <row r="531">
          <cell r="P531">
            <v>0</v>
          </cell>
          <cell r="Z531">
            <v>0</v>
          </cell>
          <cell r="AA531">
            <v>0</v>
          </cell>
          <cell r="AB531">
            <v>0</v>
          </cell>
        </row>
        <row r="532">
          <cell r="P532">
            <v>0</v>
          </cell>
          <cell r="Z532">
            <v>0</v>
          </cell>
          <cell r="AA532">
            <v>0</v>
          </cell>
          <cell r="AB532">
            <v>0</v>
          </cell>
        </row>
        <row r="533">
          <cell r="P533">
            <v>0</v>
          </cell>
          <cell r="Z533">
            <v>0</v>
          </cell>
          <cell r="AA533">
            <v>0</v>
          </cell>
          <cell r="AB533">
            <v>0</v>
          </cell>
        </row>
        <row r="534">
          <cell r="B534" t="str">
            <v>Összesen</v>
          </cell>
          <cell r="D534" t="str">
            <v>Csokonai V.M.Ált.Isk.és Szakisk.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</row>
        <row r="535">
          <cell r="A535">
            <v>1407</v>
          </cell>
          <cell r="B535" t="str">
            <v>Felsővámház uti Általános Isk.</v>
          </cell>
          <cell r="C535">
            <v>1</v>
          </cell>
          <cell r="D535" t="str">
            <v>00előirányzat</v>
          </cell>
          <cell r="P535">
            <v>0</v>
          </cell>
          <cell r="Z535">
            <v>0</v>
          </cell>
          <cell r="AA535">
            <v>0</v>
          </cell>
          <cell r="AB535">
            <v>0</v>
          </cell>
        </row>
        <row r="536">
          <cell r="P536">
            <v>0</v>
          </cell>
          <cell r="Z536">
            <v>0</v>
          </cell>
          <cell r="AA536">
            <v>0</v>
          </cell>
          <cell r="AB536">
            <v>0</v>
          </cell>
        </row>
        <row r="537">
          <cell r="P537">
            <v>0</v>
          </cell>
          <cell r="Z537">
            <v>0</v>
          </cell>
          <cell r="AA537">
            <v>0</v>
          </cell>
          <cell r="AB537">
            <v>0</v>
          </cell>
        </row>
        <row r="538">
          <cell r="P538">
            <v>0</v>
          </cell>
          <cell r="Z538">
            <v>0</v>
          </cell>
          <cell r="AA538">
            <v>0</v>
          </cell>
          <cell r="AB538">
            <v>0</v>
          </cell>
        </row>
        <row r="539">
          <cell r="P539">
            <v>0</v>
          </cell>
          <cell r="Z539">
            <v>0</v>
          </cell>
          <cell r="AA539">
            <v>0</v>
          </cell>
          <cell r="AB539">
            <v>0</v>
          </cell>
        </row>
        <row r="540">
          <cell r="P540">
            <v>0</v>
          </cell>
          <cell r="Z540">
            <v>0</v>
          </cell>
          <cell r="AA540">
            <v>0</v>
          </cell>
          <cell r="AB540">
            <v>0</v>
          </cell>
        </row>
        <row r="541">
          <cell r="P541">
            <v>0</v>
          </cell>
          <cell r="Z541">
            <v>0</v>
          </cell>
          <cell r="AA541">
            <v>0</v>
          </cell>
          <cell r="AB541">
            <v>0</v>
          </cell>
        </row>
        <row r="542">
          <cell r="P542">
            <v>0</v>
          </cell>
          <cell r="Z542">
            <v>0</v>
          </cell>
          <cell r="AA542">
            <v>0</v>
          </cell>
          <cell r="AB542">
            <v>0</v>
          </cell>
        </row>
        <row r="543">
          <cell r="P543">
            <v>0</v>
          </cell>
          <cell r="Z543">
            <v>0</v>
          </cell>
          <cell r="AA543">
            <v>0</v>
          </cell>
          <cell r="AB543">
            <v>0</v>
          </cell>
        </row>
        <row r="544">
          <cell r="P544">
            <v>0</v>
          </cell>
          <cell r="Z544">
            <v>0</v>
          </cell>
          <cell r="AA544">
            <v>0</v>
          </cell>
          <cell r="AB544">
            <v>0</v>
          </cell>
        </row>
        <row r="545">
          <cell r="P545">
            <v>0</v>
          </cell>
          <cell r="Z545">
            <v>0</v>
          </cell>
          <cell r="AA545">
            <v>0</v>
          </cell>
          <cell r="AB545">
            <v>0</v>
          </cell>
        </row>
        <row r="546">
          <cell r="P546">
            <v>0</v>
          </cell>
          <cell r="Z546">
            <v>0</v>
          </cell>
          <cell r="AA546">
            <v>0</v>
          </cell>
          <cell r="AB546">
            <v>0</v>
          </cell>
        </row>
        <row r="547">
          <cell r="P547">
            <v>0</v>
          </cell>
          <cell r="Z547">
            <v>0</v>
          </cell>
          <cell r="AA547">
            <v>0</v>
          </cell>
          <cell r="AB547">
            <v>0</v>
          </cell>
        </row>
        <row r="548">
          <cell r="P548">
            <v>0</v>
          </cell>
          <cell r="Z548">
            <v>0</v>
          </cell>
          <cell r="AA548">
            <v>0</v>
          </cell>
          <cell r="AB548">
            <v>0</v>
          </cell>
        </row>
        <row r="549">
          <cell r="P549">
            <v>0</v>
          </cell>
          <cell r="Z549">
            <v>0</v>
          </cell>
          <cell r="AA549">
            <v>0</v>
          </cell>
          <cell r="AB549">
            <v>0</v>
          </cell>
        </row>
        <row r="550">
          <cell r="P550">
            <v>0</v>
          </cell>
          <cell r="Z550">
            <v>0</v>
          </cell>
          <cell r="AA550">
            <v>0</v>
          </cell>
          <cell r="AB550">
            <v>0</v>
          </cell>
        </row>
        <row r="551">
          <cell r="P551">
            <v>0</v>
          </cell>
          <cell r="Z551">
            <v>0</v>
          </cell>
          <cell r="AA551">
            <v>0</v>
          </cell>
          <cell r="AB551">
            <v>0</v>
          </cell>
        </row>
        <row r="552">
          <cell r="P552">
            <v>0</v>
          </cell>
          <cell r="Z552">
            <v>0</v>
          </cell>
          <cell r="AA552">
            <v>0</v>
          </cell>
          <cell r="AB552">
            <v>0</v>
          </cell>
        </row>
        <row r="553">
          <cell r="P553">
            <v>0</v>
          </cell>
          <cell r="Z553">
            <v>0</v>
          </cell>
          <cell r="AA553">
            <v>0</v>
          </cell>
          <cell r="AB553">
            <v>0</v>
          </cell>
        </row>
        <row r="554">
          <cell r="P554">
            <v>0</v>
          </cell>
          <cell r="Z554">
            <v>0</v>
          </cell>
          <cell r="AA554">
            <v>0</v>
          </cell>
          <cell r="AB554">
            <v>0</v>
          </cell>
        </row>
        <row r="555">
          <cell r="B555" t="str">
            <v>Összesen</v>
          </cell>
          <cell r="D555" t="str">
            <v>Felsővámház uti Ált. Isk.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</row>
        <row r="556">
          <cell r="A556">
            <v>1408</v>
          </cell>
          <cell r="B556" t="str">
            <v>Mezőszél uti Általános Isk.</v>
          </cell>
          <cell r="C556">
            <v>1</v>
          </cell>
          <cell r="D556" t="str">
            <v>00előirányzat</v>
          </cell>
          <cell r="P556">
            <v>0</v>
          </cell>
          <cell r="Z556">
            <v>0</v>
          </cell>
          <cell r="AA556">
            <v>0</v>
          </cell>
          <cell r="AB556">
            <v>0</v>
          </cell>
        </row>
        <row r="557">
          <cell r="P557">
            <v>0</v>
          </cell>
          <cell r="Z557">
            <v>0</v>
          </cell>
          <cell r="AA557">
            <v>0</v>
          </cell>
          <cell r="AB557">
            <v>0</v>
          </cell>
        </row>
        <row r="558">
          <cell r="P558">
            <v>0</v>
          </cell>
          <cell r="Z558">
            <v>0</v>
          </cell>
          <cell r="AA558">
            <v>0</v>
          </cell>
          <cell r="AB558">
            <v>0</v>
          </cell>
        </row>
        <row r="559">
          <cell r="P559">
            <v>0</v>
          </cell>
          <cell r="Z559">
            <v>0</v>
          </cell>
          <cell r="AA559">
            <v>0</v>
          </cell>
          <cell r="AB559">
            <v>0</v>
          </cell>
        </row>
        <row r="560">
          <cell r="P560">
            <v>0</v>
          </cell>
          <cell r="Z560">
            <v>0</v>
          </cell>
          <cell r="AA560">
            <v>0</v>
          </cell>
          <cell r="AB560">
            <v>0</v>
          </cell>
        </row>
        <row r="561">
          <cell r="P561">
            <v>0</v>
          </cell>
          <cell r="Z561">
            <v>0</v>
          </cell>
          <cell r="AA561">
            <v>0</v>
          </cell>
          <cell r="AB561">
            <v>0</v>
          </cell>
        </row>
        <row r="562">
          <cell r="P562">
            <v>0</v>
          </cell>
          <cell r="Z562">
            <v>0</v>
          </cell>
          <cell r="AA562">
            <v>0</v>
          </cell>
          <cell r="AB562">
            <v>0</v>
          </cell>
        </row>
        <row r="563">
          <cell r="P563">
            <v>0</v>
          </cell>
          <cell r="Z563">
            <v>0</v>
          </cell>
          <cell r="AA563">
            <v>0</v>
          </cell>
          <cell r="AB563">
            <v>0</v>
          </cell>
        </row>
        <row r="564">
          <cell r="P564">
            <v>0</v>
          </cell>
          <cell r="Z564">
            <v>0</v>
          </cell>
          <cell r="AA564">
            <v>0</v>
          </cell>
          <cell r="AB564">
            <v>0</v>
          </cell>
        </row>
        <row r="565">
          <cell r="P565">
            <v>0</v>
          </cell>
          <cell r="Z565">
            <v>0</v>
          </cell>
          <cell r="AA565">
            <v>0</v>
          </cell>
          <cell r="AB565">
            <v>0</v>
          </cell>
        </row>
        <row r="566">
          <cell r="P566">
            <v>0</v>
          </cell>
          <cell r="Z566">
            <v>0</v>
          </cell>
          <cell r="AA566">
            <v>0</v>
          </cell>
          <cell r="AB566">
            <v>0</v>
          </cell>
        </row>
        <row r="567">
          <cell r="P567">
            <v>0</v>
          </cell>
          <cell r="Z567">
            <v>0</v>
          </cell>
          <cell r="AA567">
            <v>0</v>
          </cell>
          <cell r="AB567">
            <v>0</v>
          </cell>
        </row>
        <row r="568">
          <cell r="P568">
            <v>0</v>
          </cell>
          <cell r="Z568">
            <v>0</v>
          </cell>
          <cell r="AA568">
            <v>0</v>
          </cell>
          <cell r="AB568">
            <v>0</v>
          </cell>
        </row>
        <row r="569">
          <cell r="P569">
            <v>0</v>
          </cell>
          <cell r="Z569">
            <v>0</v>
          </cell>
          <cell r="AA569">
            <v>0</v>
          </cell>
          <cell r="AB569">
            <v>0</v>
          </cell>
        </row>
        <row r="570">
          <cell r="P570">
            <v>0</v>
          </cell>
          <cell r="Z570">
            <v>0</v>
          </cell>
          <cell r="AA570">
            <v>0</v>
          </cell>
          <cell r="AB570">
            <v>0</v>
          </cell>
        </row>
        <row r="571">
          <cell r="P571">
            <v>0</v>
          </cell>
          <cell r="Z571">
            <v>0</v>
          </cell>
          <cell r="AA571">
            <v>0</v>
          </cell>
          <cell r="AB571">
            <v>0</v>
          </cell>
        </row>
        <row r="572">
          <cell r="P572">
            <v>0</v>
          </cell>
          <cell r="Z572">
            <v>0</v>
          </cell>
          <cell r="AA572">
            <v>0</v>
          </cell>
          <cell r="AB572">
            <v>0</v>
          </cell>
        </row>
        <row r="573">
          <cell r="B573" t="str">
            <v>Összesen</v>
          </cell>
          <cell r="D573" t="str">
            <v>Mezőszél uti Általános Isk.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</row>
        <row r="574">
          <cell r="A574">
            <v>1409</v>
          </cell>
          <cell r="B574" t="str">
            <v>Jókai Mór Általános Isk.</v>
          </cell>
          <cell r="C574">
            <v>1</v>
          </cell>
          <cell r="D574" t="str">
            <v>00előirányzat</v>
          </cell>
          <cell r="P574">
            <v>0</v>
          </cell>
          <cell r="Z574">
            <v>0</v>
          </cell>
          <cell r="AA574">
            <v>0</v>
          </cell>
          <cell r="AB574">
            <v>0</v>
          </cell>
        </row>
        <row r="575">
          <cell r="P575">
            <v>0</v>
          </cell>
          <cell r="Z575">
            <v>0</v>
          </cell>
          <cell r="AA575">
            <v>0</v>
          </cell>
          <cell r="AB575">
            <v>0</v>
          </cell>
        </row>
        <row r="576">
          <cell r="P576">
            <v>0</v>
          </cell>
          <cell r="Z576">
            <v>0</v>
          </cell>
          <cell r="AA576">
            <v>0</v>
          </cell>
          <cell r="AB576">
            <v>0</v>
          </cell>
        </row>
        <row r="577">
          <cell r="P577">
            <v>0</v>
          </cell>
          <cell r="Z577">
            <v>0</v>
          </cell>
          <cell r="AA577">
            <v>0</v>
          </cell>
          <cell r="AB577">
            <v>0</v>
          </cell>
        </row>
        <row r="578">
          <cell r="P578">
            <v>0</v>
          </cell>
          <cell r="Z578">
            <v>0</v>
          </cell>
          <cell r="AA578">
            <v>0</v>
          </cell>
          <cell r="AB578">
            <v>0</v>
          </cell>
        </row>
        <row r="579">
          <cell r="P579">
            <v>0</v>
          </cell>
          <cell r="Z579">
            <v>0</v>
          </cell>
          <cell r="AA579">
            <v>0</v>
          </cell>
          <cell r="AB579">
            <v>0</v>
          </cell>
        </row>
        <row r="580">
          <cell r="P580">
            <v>0</v>
          </cell>
          <cell r="Z580">
            <v>0</v>
          </cell>
          <cell r="AA580">
            <v>0</v>
          </cell>
          <cell r="AB580">
            <v>0</v>
          </cell>
        </row>
        <row r="581">
          <cell r="P581">
            <v>0</v>
          </cell>
          <cell r="Z581">
            <v>0</v>
          </cell>
          <cell r="AA581">
            <v>0</v>
          </cell>
          <cell r="AB581">
            <v>0</v>
          </cell>
        </row>
        <row r="582">
          <cell r="P582">
            <v>0</v>
          </cell>
          <cell r="Z582">
            <v>0</v>
          </cell>
          <cell r="AA582">
            <v>0</v>
          </cell>
          <cell r="AB582">
            <v>0</v>
          </cell>
        </row>
        <row r="583">
          <cell r="P583">
            <v>0</v>
          </cell>
          <cell r="Z583">
            <v>0</v>
          </cell>
          <cell r="AA583">
            <v>0</v>
          </cell>
          <cell r="AB583">
            <v>0</v>
          </cell>
        </row>
        <row r="584">
          <cell r="P584">
            <v>0</v>
          </cell>
          <cell r="Z584">
            <v>0</v>
          </cell>
          <cell r="AA584">
            <v>0</v>
          </cell>
          <cell r="AB584">
            <v>0</v>
          </cell>
        </row>
        <row r="585">
          <cell r="P585">
            <v>0</v>
          </cell>
          <cell r="Z585">
            <v>0</v>
          </cell>
          <cell r="AA585">
            <v>0</v>
          </cell>
          <cell r="AB585">
            <v>0</v>
          </cell>
        </row>
        <row r="586">
          <cell r="P586">
            <v>0</v>
          </cell>
          <cell r="Z586">
            <v>0</v>
          </cell>
          <cell r="AA586">
            <v>0</v>
          </cell>
          <cell r="AB586">
            <v>0</v>
          </cell>
        </row>
        <row r="587">
          <cell r="P587">
            <v>0</v>
          </cell>
          <cell r="Z587">
            <v>0</v>
          </cell>
          <cell r="AA587">
            <v>0</v>
          </cell>
          <cell r="AB587">
            <v>0</v>
          </cell>
        </row>
        <row r="588">
          <cell r="P588">
            <v>0</v>
          </cell>
          <cell r="Z588">
            <v>0</v>
          </cell>
          <cell r="AA588">
            <v>0</v>
          </cell>
          <cell r="AB588">
            <v>0</v>
          </cell>
        </row>
        <row r="589">
          <cell r="P589">
            <v>0</v>
          </cell>
          <cell r="Z589">
            <v>0</v>
          </cell>
          <cell r="AA589">
            <v>0</v>
          </cell>
          <cell r="AB589">
            <v>0</v>
          </cell>
        </row>
        <row r="590">
          <cell r="P590">
            <v>0</v>
          </cell>
          <cell r="Z590">
            <v>0</v>
          </cell>
          <cell r="AA590">
            <v>0</v>
          </cell>
          <cell r="AB590">
            <v>0</v>
          </cell>
        </row>
        <row r="591">
          <cell r="P591">
            <v>0</v>
          </cell>
          <cell r="Z591">
            <v>0</v>
          </cell>
          <cell r="AA591">
            <v>0</v>
          </cell>
          <cell r="AB591">
            <v>0</v>
          </cell>
        </row>
        <row r="592">
          <cell r="P592">
            <v>0</v>
          </cell>
          <cell r="Z592">
            <v>0</v>
          </cell>
          <cell r="AA592">
            <v>0</v>
          </cell>
          <cell r="AB592">
            <v>0</v>
          </cell>
        </row>
        <row r="593">
          <cell r="P593">
            <v>0</v>
          </cell>
          <cell r="Z593">
            <v>0</v>
          </cell>
          <cell r="AA593">
            <v>0</v>
          </cell>
          <cell r="AB593">
            <v>0</v>
          </cell>
        </row>
        <row r="594">
          <cell r="P594">
            <v>0</v>
          </cell>
          <cell r="Z594">
            <v>0</v>
          </cell>
          <cell r="AA594">
            <v>0</v>
          </cell>
          <cell r="AB594">
            <v>0</v>
          </cell>
        </row>
        <row r="595">
          <cell r="P595">
            <v>0</v>
          </cell>
          <cell r="Z595">
            <v>0</v>
          </cell>
          <cell r="AA595">
            <v>0</v>
          </cell>
          <cell r="AB595">
            <v>0</v>
          </cell>
        </row>
        <row r="596">
          <cell r="P596">
            <v>0</v>
          </cell>
          <cell r="Z596">
            <v>0</v>
          </cell>
          <cell r="AA596">
            <v>0</v>
          </cell>
          <cell r="AB596">
            <v>0</v>
          </cell>
        </row>
        <row r="597">
          <cell r="P597">
            <v>0</v>
          </cell>
          <cell r="Z597">
            <v>0</v>
          </cell>
          <cell r="AA597">
            <v>0</v>
          </cell>
          <cell r="AB597">
            <v>0</v>
          </cell>
        </row>
        <row r="598">
          <cell r="B598" t="str">
            <v>Összesen</v>
          </cell>
          <cell r="D598" t="str">
            <v>Jókai Mór Általános Isk.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</row>
        <row r="599">
          <cell r="A599">
            <v>1410</v>
          </cell>
          <cell r="B599" t="str">
            <v>Jurisics uti Általános Isk. </v>
          </cell>
          <cell r="C599">
            <v>1</v>
          </cell>
          <cell r="D599" t="str">
            <v>00előirányzat</v>
          </cell>
          <cell r="P599">
            <v>0</v>
          </cell>
          <cell r="Z599">
            <v>0</v>
          </cell>
          <cell r="AA599">
            <v>0</v>
          </cell>
          <cell r="AB599">
            <v>0</v>
          </cell>
        </row>
        <row r="600">
          <cell r="P600">
            <v>0</v>
          </cell>
          <cell r="Z600">
            <v>0</v>
          </cell>
          <cell r="AA600">
            <v>0</v>
          </cell>
          <cell r="AB600">
            <v>0</v>
          </cell>
        </row>
        <row r="601">
          <cell r="P601">
            <v>0</v>
          </cell>
          <cell r="Z601">
            <v>0</v>
          </cell>
          <cell r="AA601">
            <v>0</v>
          </cell>
          <cell r="AB601">
            <v>0</v>
          </cell>
        </row>
        <row r="602">
          <cell r="P602">
            <v>0</v>
          </cell>
          <cell r="Z602">
            <v>0</v>
          </cell>
          <cell r="AA602">
            <v>0</v>
          </cell>
          <cell r="AB602">
            <v>0</v>
          </cell>
        </row>
        <row r="603">
          <cell r="P603">
            <v>0</v>
          </cell>
          <cell r="Z603">
            <v>0</v>
          </cell>
          <cell r="AA603">
            <v>0</v>
          </cell>
          <cell r="AB603">
            <v>0</v>
          </cell>
        </row>
        <row r="604">
          <cell r="P604">
            <v>0</v>
          </cell>
          <cell r="Z604">
            <v>0</v>
          </cell>
          <cell r="AA604">
            <v>0</v>
          </cell>
          <cell r="AB604">
            <v>0</v>
          </cell>
        </row>
        <row r="605">
          <cell r="P605">
            <v>0</v>
          </cell>
          <cell r="Z605">
            <v>0</v>
          </cell>
          <cell r="AA605">
            <v>0</v>
          </cell>
          <cell r="AB605">
            <v>0</v>
          </cell>
        </row>
        <row r="606">
          <cell r="P606">
            <v>0</v>
          </cell>
          <cell r="Z606">
            <v>0</v>
          </cell>
          <cell r="AA606">
            <v>0</v>
          </cell>
          <cell r="AB606">
            <v>0</v>
          </cell>
        </row>
        <row r="607">
          <cell r="P607">
            <v>0</v>
          </cell>
          <cell r="Z607">
            <v>0</v>
          </cell>
          <cell r="AA607">
            <v>0</v>
          </cell>
          <cell r="AB607">
            <v>0</v>
          </cell>
        </row>
        <row r="608">
          <cell r="P608">
            <v>0</v>
          </cell>
          <cell r="Z608">
            <v>0</v>
          </cell>
          <cell r="AA608">
            <v>0</v>
          </cell>
          <cell r="AB608">
            <v>0</v>
          </cell>
        </row>
        <row r="609">
          <cell r="P609">
            <v>0</v>
          </cell>
          <cell r="Z609">
            <v>0</v>
          </cell>
          <cell r="AA609">
            <v>0</v>
          </cell>
          <cell r="AB609">
            <v>0</v>
          </cell>
        </row>
        <row r="610">
          <cell r="P610">
            <v>0</v>
          </cell>
          <cell r="Z610">
            <v>0</v>
          </cell>
          <cell r="AA610">
            <v>0</v>
          </cell>
          <cell r="AB610">
            <v>0</v>
          </cell>
        </row>
        <row r="611">
          <cell r="P611">
            <v>0</v>
          </cell>
          <cell r="Z611">
            <v>0</v>
          </cell>
          <cell r="AA611">
            <v>0</v>
          </cell>
          <cell r="AB611">
            <v>0</v>
          </cell>
        </row>
        <row r="612">
          <cell r="P612">
            <v>0</v>
          </cell>
          <cell r="Z612">
            <v>0</v>
          </cell>
          <cell r="AA612">
            <v>0</v>
          </cell>
          <cell r="AB612">
            <v>0</v>
          </cell>
        </row>
        <row r="613">
          <cell r="P613">
            <v>0</v>
          </cell>
          <cell r="Z613">
            <v>0</v>
          </cell>
          <cell r="AA613">
            <v>0</v>
          </cell>
          <cell r="AB613">
            <v>0</v>
          </cell>
        </row>
        <row r="614">
          <cell r="P614">
            <v>0</v>
          </cell>
          <cell r="Z614">
            <v>0</v>
          </cell>
          <cell r="AA614">
            <v>0</v>
          </cell>
          <cell r="AB614">
            <v>0</v>
          </cell>
        </row>
        <row r="615">
          <cell r="P615">
            <v>0</v>
          </cell>
          <cell r="Z615">
            <v>0</v>
          </cell>
          <cell r="AA615">
            <v>0</v>
          </cell>
          <cell r="AB615">
            <v>0</v>
          </cell>
        </row>
        <row r="616">
          <cell r="P616">
            <v>0</v>
          </cell>
          <cell r="Z616">
            <v>0</v>
          </cell>
          <cell r="AA616">
            <v>0</v>
          </cell>
          <cell r="AB616">
            <v>0</v>
          </cell>
        </row>
        <row r="617">
          <cell r="P617">
            <v>0</v>
          </cell>
          <cell r="Z617">
            <v>0</v>
          </cell>
          <cell r="AA617">
            <v>0</v>
          </cell>
          <cell r="AB617">
            <v>0</v>
          </cell>
        </row>
        <row r="618">
          <cell r="P618">
            <v>0</v>
          </cell>
          <cell r="Z618">
            <v>0</v>
          </cell>
          <cell r="AA618">
            <v>0</v>
          </cell>
          <cell r="AB618">
            <v>0</v>
          </cell>
        </row>
        <row r="619">
          <cell r="P619">
            <v>0</v>
          </cell>
          <cell r="Z619">
            <v>0</v>
          </cell>
          <cell r="AA619">
            <v>0</v>
          </cell>
          <cell r="AB619">
            <v>0</v>
          </cell>
        </row>
        <row r="620">
          <cell r="B620" t="str">
            <v>Összesen</v>
          </cell>
          <cell r="D620" t="str">
            <v>Jurisics uti Általános Isk. 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</row>
        <row r="621">
          <cell r="A621">
            <v>1411</v>
          </cell>
          <cell r="B621" t="str">
            <v>Köztársaság téri Általános Isk.</v>
          </cell>
          <cell r="C621">
            <v>1</v>
          </cell>
          <cell r="D621" t="str">
            <v>00előirányzat</v>
          </cell>
          <cell r="P621">
            <v>0</v>
          </cell>
          <cell r="Z621">
            <v>0</v>
          </cell>
          <cell r="AA621">
            <v>0</v>
          </cell>
          <cell r="AB621">
            <v>0</v>
          </cell>
        </row>
        <row r="622">
          <cell r="P622">
            <v>0</v>
          </cell>
          <cell r="Z622">
            <v>0</v>
          </cell>
          <cell r="AA622">
            <v>0</v>
          </cell>
          <cell r="AB622">
            <v>0</v>
          </cell>
        </row>
        <row r="623">
          <cell r="P623">
            <v>0</v>
          </cell>
          <cell r="Z623">
            <v>0</v>
          </cell>
          <cell r="AA623">
            <v>0</v>
          </cell>
          <cell r="AB623">
            <v>0</v>
          </cell>
        </row>
        <row r="624">
          <cell r="P624">
            <v>0</v>
          </cell>
          <cell r="Z624">
            <v>0</v>
          </cell>
          <cell r="AA624">
            <v>0</v>
          </cell>
          <cell r="AB624">
            <v>0</v>
          </cell>
        </row>
        <row r="625">
          <cell r="P625">
            <v>0</v>
          </cell>
          <cell r="Z625">
            <v>0</v>
          </cell>
          <cell r="AA625">
            <v>0</v>
          </cell>
          <cell r="AB625">
            <v>0</v>
          </cell>
        </row>
        <row r="626">
          <cell r="P626">
            <v>0</v>
          </cell>
          <cell r="Z626">
            <v>0</v>
          </cell>
          <cell r="AA626">
            <v>0</v>
          </cell>
          <cell r="AB626">
            <v>0</v>
          </cell>
        </row>
        <row r="627">
          <cell r="P627">
            <v>0</v>
          </cell>
          <cell r="Z627">
            <v>0</v>
          </cell>
          <cell r="AA627">
            <v>0</v>
          </cell>
          <cell r="AB627">
            <v>0</v>
          </cell>
        </row>
        <row r="628">
          <cell r="P628">
            <v>0</v>
          </cell>
          <cell r="Z628">
            <v>0</v>
          </cell>
          <cell r="AA628">
            <v>0</v>
          </cell>
          <cell r="AB628">
            <v>0</v>
          </cell>
        </row>
        <row r="629">
          <cell r="P629">
            <v>0</v>
          </cell>
          <cell r="Z629">
            <v>0</v>
          </cell>
          <cell r="AA629">
            <v>0</v>
          </cell>
          <cell r="AB629">
            <v>0</v>
          </cell>
        </row>
        <row r="630">
          <cell r="P630">
            <v>0</v>
          </cell>
          <cell r="Z630">
            <v>0</v>
          </cell>
          <cell r="AA630">
            <v>0</v>
          </cell>
          <cell r="AB630">
            <v>0</v>
          </cell>
        </row>
        <row r="631">
          <cell r="P631">
            <v>0</v>
          </cell>
          <cell r="Z631">
            <v>0</v>
          </cell>
          <cell r="AA631">
            <v>0</v>
          </cell>
          <cell r="AB631">
            <v>0</v>
          </cell>
        </row>
        <row r="632">
          <cell r="P632">
            <v>0</v>
          </cell>
          <cell r="Z632">
            <v>0</v>
          </cell>
          <cell r="AA632">
            <v>0</v>
          </cell>
          <cell r="AB632">
            <v>0</v>
          </cell>
        </row>
        <row r="633">
          <cell r="P633">
            <v>0</v>
          </cell>
          <cell r="Z633">
            <v>0</v>
          </cell>
          <cell r="AA633">
            <v>0</v>
          </cell>
          <cell r="AB633">
            <v>0</v>
          </cell>
        </row>
        <row r="634">
          <cell r="P634">
            <v>0</v>
          </cell>
          <cell r="Z634">
            <v>0</v>
          </cell>
          <cell r="AA634">
            <v>0</v>
          </cell>
          <cell r="AB634">
            <v>0</v>
          </cell>
        </row>
        <row r="635">
          <cell r="P635">
            <v>0</v>
          </cell>
          <cell r="Z635">
            <v>0</v>
          </cell>
          <cell r="AA635">
            <v>0</v>
          </cell>
          <cell r="AB635">
            <v>0</v>
          </cell>
        </row>
        <row r="636">
          <cell r="P636">
            <v>0</v>
          </cell>
          <cell r="Z636">
            <v>0</v>
          </cell>
          <cell r="AA636">
            <v>0</v>
          </cell>
          <cell r="AB636">
            <v>0</v>
          </cell>
        </row>
        <row r="637">
          <cell r="P637">
            <v>0</v>
          </cell>
          <cell r="Z637">
            <v>0</v>
          </cell>
          <cell r="AA637">
            <v>0</v>
          </cell>
          <cell r="AB637">
            <v>0</v>
          </cell>
        </row>
        <row r="638">
          <cell r="P638">
            <v>0</v>
          </cell>
          <cell r="Z638">
            <v>0</v>
          </cell>
          <cell r="AA638">
            <v>0</v>
          </cell>
          <cell r="AB638">
            <v>0</v>
          </cell>
        </row>
        <row r="639">
          <cell r="P639">
            <v>0</v>
          </cell>
          <cell r="Z639">
            <v>0</v>
          </cell>
          <cell r="AA639">
            <v>0</v>
          </cell>
          <cell r="AB639">
            <v>0</v>
          </cell>
        </row>
        <row r="640">
          <cell r="P640">
            <v>0</v>
          </cell>
          <cell r="Z640">
            <v>0</v>
          </cell>
          <cell r="AA640">
            <v>0</v>
          </cell>
          <cell r="AB640">
            <v>0</v>
          </cell>
        </row>
        <row r="641">
          <cell r="P641">
            <v>0</v>
          </cell>
          <cell r="Z641">
            <v>0</v>
          </cell>
          <cell r="AA641">
            <v>0</v>
          </cell>
          <cell r="AB641">
            <v>0</v>
          </cell>
        </row>
        <row r="642">
          <cell r="P642">
            <v>0</v>
          </cell>
          <cell r="Z642">
            <v>0</v>
          </cell>
          <cell r="AA642">
            <v>0</v>
          </cell>
          <cell r="AB642">
            <v>0</v>
          </cell>
        </row>
        <row r="643">
          <cell r="P643">
            <v>0</v>
          </cell>
          <cell r="Z643">
            <v>0</v>
          </cell>
          <cell r="AA643">
            <v>0</v>
          </cell>
          <cell r="AB643">
            <v>0</v>
          </cell>
        </row>
        <row r="644">
          <cell r="P644">
            <v>0</v>
          </cell>
          <cell r="Z644">
            <v>0</v>
          </cell>
          <cell r="AA644">
            <v>0</v>
          </cell>
          <cell r="AB644">
            <v>0</v>
          </cell>
        </row>
        <row r="645">
          <cell r="B645" t="str">
            <v>Összesen</v>
          </cell>
          <cell r="D645" t="str">
            <v>Köztársaság téri Ált. Isk.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</row>
        <row r="646">
          <cell r="A646">
            <v>1412</v>
          </cell>
          <cell r="B646" t="str">
            <v>Mátyás Király uti Általános Isk.</v>
          </cell>
          <cell r="C646">
            <v>1</v>
          </cell>
          <cell r="D646" t="str">
            <v>00előirányzat</v>
          </cell>
          <cell r="P646">
            <v>0</v>
          </cell>
          <cell r="Z646">
            <v>0</v>
          </cell>
          <cell r="AA646">
            <v>0</v>
          </cell>
          <cell r="AB646">
            <v>0</v>
          </cell>
        </row>
        <row r="647">
          <cell r="P647">
            <v>0</v>
          </cell>
          <cell r="Z647">
            <v>0</v>
          </cell>
          <cell r="AA647">
            <v>0</v>
          </cell>
          <cell r="AB647">
            <v>0</v>
          </cell>
        </row>
        <row r="648">
          <cell r="P648">
            <v>0</v>
          </cell>
          <cell r="Z648">
            <v>0</v>
          </cell>
          <cell r="AA648">
            <v>0</v>
          </cell>
          <cell r="AB648">
            <v>0</v>
          </cell>
        </row>
        <row r="649">
          <cell r="P649">
            <v>0</v>
          </cell>
          <cell r="Z649">
            <v>0</v>
          </cell>
          <cell r="AA649">
            <v>0</v>
          </cell>
          <cell r="AB649">
            <v>0</v>
          </cell>
        </row>
        <row r="650">
          <cell r="P650">
            <v>0</v>
          </cell>
          <cell r="Z650">
            <v>0</v>
          </cell>
          <cell r="AA650">
            <v>0</v>
          </cell>
          <cell r="AB650">
            <v>0</v>
          </cell>
        </row>
        <row r="651">
          <cell r="P651">
            <v>0</v>
          </cell>
          <cell r="Z651">
            <v>0</v>
          </cell>
          <cell r="AA651">
            <v>0</v>
          </cell>
          <cell r="AB651">
            <v>0</v>
          </cell>
        </row>
        <row r="652">
          <cell r="P652">
            <v>0</v>
          </cell>
          <cell r="Z652">
            <v>0</v>
          </cell>
          <cell r="AA652">
            <v>0</v>
          </cell>
          <cell r="AB652">
            <v>0</v>
          </cell>
        </row>
        <row r="653">
          <cell r="P653">
            <v>0</v>
          </cell>
          <cell r="Z653">
            <v>0</v>
          </cell>
          <cell r="AA653">
            <v>0</v>
          </cell>
          <cell r="AB653">
            <v>0</v>
          </cell>
        </row>
        <row r="654">
          <cell r="P654">
            <v>0</v>
          </cell>
          <cell r="Z654">
            <v>0</v>
          </cell>
          <cell r="AA654">
            <v>0</v>
          </cell>
          <cell r="AB654">
            <v>0</v>
          </cell>
        </row>
        <row r="655">
          <cell r="P655">
            <v>0</v>
          </cell>
          <cell r="Z655">
            <v>0</v>
          </cell>
          <cell r="AA655">
            <v>0</v>
          </cell>
          <cell r="AB655">
            <v>0</v>
          </cell>
        </row>
        <row r="656">
          <cell r="P656">
            <v>0</v>
          </cell>
          <cell r="Z656">
            <v>0</v>
          </cell>
          <cell r="AA656">
            <v>0</v>
          </cell>
          <cell r="AB656">
            <v>0</v>
          </cell>
        </row>
        <row r="657">
          <cell r="P657">
            <v>0</v>
          </cell>
          <cell r="Z657">
            <v>0</v>
          </cell>
          <cell r="AA657">
            <v>0</v>
          </cell>
          <cell r="AB657">
            <v>0</v>
          </cell>
        </row>
        <row r="658">
          <cell r="P658">
            <v>0</v>
          </cell>
          <cell r="Z658">
            <v>0</v>
          </cell>
          <cell r="AA658">
            <v>0</v>
          </cell>
          <cell r="AB658">
            <v>0</v>
          </cell>
        </row>
        <row r="659">
          <cell r="P659">
            <v>0</v>
          </cell>
          <cell r="Z659">
            <v>0</v>
          </cell>
          <cell r="AA659">
            <v>0</v>
          </cell>
          <cell r="AB659">
            <v>0</v>
          </cell>
        </row>
        <row r="660">
          <cell r="P660">
            <v>0</v>
          </cell>
          <cell r="Z660">
            <v>0</v>
          </cell>
          <cell r="AA660">
            <v>0</v>
          </cell>
          <cell r="AB660">
            <v>0</v>
          </cell>
        </row>
        <row r="661">
          <cell r="P661">
            <v>0</v>
          </cell>
          <cell r="Z661">
            <v>0</v>
          </cell>
          <cell r="AA661">
            <v>0</v>
          </cell>
          <cell r="AB661">
            <v>0</v>
          </cell>
        </row>
        <row r="662">
          <cell r="P662">
            <v>0</v>
          </cell>
          <cell r="Z662">
            <v>0</v>
          </cell>
          <cell r="AA662">
            <v>0</v>
          </cell>
          <cell r="AB662">
            <v>0</v>
          </cell>
        </row>
        <row r="663">
          <cell r="P663">
            <v>0</v>
          </cell>
          <cell r="Z663">
            <v>0</v>
          </cell>
          <cell r="AA663">
            <v>0</v>
          </cell>
          <cell r="AB663">
            <v>0</v>
          </cell>
        </row>
        <row r="664">
          <cell r="P664">
            <v>0</v>
          </cell>
          <cell r="Z664">
            <v>0</v>
          </cell>
          <cell r="AA664">
            <v>0</v>
          </cell>
          <cell r="AB664">
            <v>0</v>
          </cell>
        </row>
        <row r="665">
          <cell r="P665">
            <v>0</v>
          </cell>
          <cell r="Z665">
            <v>0</v>
          </cell>
          <cell r="AA665">
            <v>0</v>
          </cell>
          <cell r="AB665">
            <v>0</v>
          </cell>
        </row>
        <row r="666">
          <cell r="P666">
            <v>0</v>
          </cell>
          <cell r="Z666">
            <v>0</v>
          </cell>
          <cell r="AA666">
            <v>0</v>
          </cell>
          <cell r="AB666">
            <v>0</v>
          </cell>
        </row>
        <row r="667">
          <cell r="P667">
            <v>0</v>
          </cell>
          <cell r="Z667">
            <v>0</v>
          </cell>
          <cell r="AA667">
            <v>0</v>
          </cell>
          <cell r="AB667">
            <v>0</v>
          </cell>
        </row>
        <row r="668">
          <cell r="P668">
            <v>0</v>
          </cell>
          <cell r="Z668">
            <v>0</v>
          </cell>
          <cell r="AA668">
            <v>0</v>
          </cell>
          <cell r="AB668">
            <v>0</v>
          </cell>
        </row>
        <row r="669">
          <cell r="B669" t="str">
            <v>Összesen</v>
          </cell>
          <cell r="D669" t="str">
            <v>Mátyás Király uti Ált. Isk.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</row>
        <row r="670">
          <cell r="A670">
            <v>1414</v>
          </cell>
          <cell r="B670" t="str">
            <v>Szieberth R.Általános Isk.</v>
          </cell>
          <cell r="C670">
            <v>1</v>
          </cell>
          <cell r="D670" t="str">
            <v>00előirányzat</v>
          </cell>
          <cell r="P670">
            <v>0</v>
          </cell>
          <cell r="Z670">
            <v>0</v>
          </cell>
          <cell r="AA670">
            <v>0</v>
          </cell>
          <cell r="AB670">
            <v>0</v>
          </cell>
        </row>
        <row r="671">
          <cell r="P671">
            <v>0</v>
          </cell>
          <cell r="Z671">
            <v>0</v>
          </cell>
          <cell r="AA671">
            <v>0</v>
          </cell>
          <cell r="AB671">
            <v>0</v>
          </cell>
        </row>
        <row r="672">
          <cell r="P672">
            <v>0</v>
          </cell>
          <cell r="Z672">
            <v>0</v>
          </cell>
          <cell r="AA672">
            <v>0</v>
          </cell>
          <cell r="AB672">
            <v>0</v>
          </cell>
        </row>
        <row r="673">
          <cell r="P673">
            <v>0</v>
          </cell>
          <cell r="Z673">
            <v>0</v>
          </cell>
          <cell r="AA673">
            <v>0</v>
          </cell>
          <cell r="AB673">
            <v>0</v>
          </cell>
        </row>
        <row r="674">
          <cell r="P674">
            <v>0</v>
          </cell>
          <cell r="Z674">
            <v>0</v>
          </cell>
          <cell r="AA674">
            <v>0</v>
          </cell>
          <cell r="AB674">
            <v>0</v>
          </cell>
        </row>
        <row r="675">
          <cell r="P675">
            <v>0</v>
          </cell>
          <cell r="Z675">
            <v>0</v>
          </cell>
          <cell r="AA675">
            <v>0</v>
          </cell>
          <cell r="AB675">
            <v>0</v>
          </cell>
        </row>
        <row r="676">
          <cell r="P676">
            <v>0</v>
          </cell>
          <cell r="Z676">
            <v>0</v>
          </cell>
          <cell r="AA676">
            <v>0</v>
          </cell>
          <cell r="AB676">
            <v>0</v>
          </cell>
        </row>
        <row r="677">
          <cell r="P677">
            <v>0</v>
          </cell>
          <cell r="Z677">
            <v>0</v>
          </cell>
          <cell r="AA677">
            <v>0</v>
          </cell>
          <cell r="AB677">
            <v>0</v>
          </cell>
        </row>
        <row r="678">
          <cell r="P678">
            <v>0</v>
          </cell>
          <cell r="Z678">
            <v>0</v>
          </cell>
          <cell r="AA678">
            <v>0</v>
          </cell>
          <cell r="AB678">
            <v>0</v>
          </cell>
        </row>
        <row r="679">
          <cell r="P679">
            <v>0</v>
          </cell>
          <cell r="Z679">
            <v>0</v>
          </cell>
          <cell r="AA679">
            <v>0</v>
          </cell>
          <cell r="AB679">
            <v>0</v>
          </cell>
        </row>
        <row r="680">
          <cell r="P680">
            <v>0</v>
          </cell>
          <cell r="Z680">
            <v>0</v>
          </cell>
          <cell r="AA680">
            <v>0</v>
          </cell>
          <cell r="AB680">
            <v>0</v>
          </cell>
        </row>
        <row r="681">
          <cell r="P681">
            <v>0</v>
          </cell>
          <cell r="Z681">
            <v>0</v>
          </cell>
          <cell r="AA681">
            <v>0</v>
          </cell>
          <cell r="AB681">
            <v>0</v>
          </cell>
        </row>
        <row r="682">
          <cell r="P682">
            <v>0</v>
          </cell>
          <cell r="Z682">
            <v>0</v>
          </cell>
          <cell r="AA682">
            <v>0</v>
          </cell>
          <cell r="AB682">
            <v>0</v>
          </cell>
        </row>
        <row r="683">
          <cell r="P683">
            <v>0</v>
          </cell>
          <cell r="Z683">
            <v>0</v>
          </cell>
          <cell r="AA683">
            <v>0</v>
          </cell>
          <cell r="AB683">
            <v>0</v>
          </cell>
        </row>
        <row r="684">
          <cell r="P684">
            <v>0</v>
          </cell>
          <cell r="Z684">
            <v>0</v>
          </cell>
          <cell r="AA684">
            <v>0</v>
          </cell>
          <cell r="AB684">
            <v>0</v>
          </cell>
        </row>
        <row r="685">
          <cell r="P685">
            <v>0</v>
          </cell>
          <cell r="Z685">
            <v>0</v>
          </cell>
          <cell r="AA685">
            <v>0</v>
          </cell>
          <cell r="AB685">
            <v>0</v>
          </cell>
        </row>
        <row r="686">
          <cell r="P686">
            <v>0</v>
          </cell>
          <cell r="Z686">
            <v>0</v>
          </cell>
          <cell r="AA686">
            <v>0</v>
          </cell>
          <cell r="AB686">
            <v>0</v>
          </cell>
        </row>
        <row r="687">
          <cell r="P687">
            <v>0</v>
          </cell>
          <cell r="Z687">
            <v>0</v>
          </cell>
          <cell r="AA687">
            <v>0</v>
          </cell>
          <cell r="AB687">
            <v>0</v>
          </cell>
        </row>
        <row r="688">
          <cell r="P688">
            <v>0</v>
          </cell>
          <cell r="Z688">
            <v>0</v>
          </cell>
          <cell r="AA688">
            <v>0</v>
          </cell>
          <cell r="AB688">
            <v>0</v>
          </cell>
        </row>
        <row r="689">
          <cell r="P689">
            <v>0</v>
          </cell>
          <cell r="Z689">
            <v>0</v>
          </cell>
          <cell r="AA689">
            <v>0</v>
          </cell>
          <cell r="AB689">
            <v>0</v>
          </cell>
        </row>
        <row r="690">
          <cell r="P690">
            <v>0</v>
          </cell>
          <cell r="Z690">
            <v>0</v>
          </cell>
          <cell r="AA690">
            <v>0</v>
          </cell>
          <cell r="AB690">
            <v>0</v>
          </cell>
        </row>
        <row r="691">
          <cell r="P691">
            <v>0</v>
          </cell>
          <cell r="Z691">
            <v>0</v>
          </cell>
          <cell r="AA691">
            <v>0</v>
          </cell>
          <cell r="AB691">
            <v>0</v>
          </cell>
        </row>
        <row r="692">
          <cell r="B692" t="str">
            <v>Összesen</v>
          </cell>
          <cell r="D692" t="str">
            <v>Szieberth R.Általános Isk.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</row>
        <row r="693">
          <cell r="A693">
            <v>1415</v>
          </cell>
          <cell r="B693" t="str">
            <v>Illyés Gy.uti Általános Isk.</v>
          </cell>
          <cell r="C693">
            <v>1</v>
          </cell>
          <cell r="D693" t="str">
            <v>00előirányzat</v>
          </cell>
          <cell r="P693">
            <v>0</v>
          </cell>
          <cell r="Z693">
            <v>0</v>
          </cell>
          <cell r="AA693">
            <v>0</v>
          </cell>
          <cell r="AB693">
            <v>0</v>
          </cell>
        </row>
        <row r="694">
          <cell r="P694">
            <v>0</v>
          </cell>
          <cell r="Z694">
            <v>0</v>
          </cell>
          <cell r="AA694">
            <v>0</v>
          </cell>
          <cell r="AB694">
            <v>0</v>
          </cell>
        </row>
        <row r="695">
          <cell r="P695">
            <v>0</v>
          </cell>
          <cell r="Z695">
            <v>0</v>
          </cell>
          <cell r="AA695">
            <v>0</v>
          </cell>
          <cell r="AB695">
            <v>0</v>
          </cell>
        </row>
        <row r="696">
          <cell r="P696">
            <v>0</v>
          </cell>
          <cell r="Z696">
            <v>0</v>
          </cell>
          <cell r="AA696">
            <v>0</v>
          </cell>
          <cell r="AB696">
            <v>0</v>
          </cell>
        </row>
        <row r="697">
          <cell r="P697">
            <v>0</v>
          </cell>
          <cell r="Z697">
            <v>0</v>
          </cell>
          <cell r="AA697">
            <v>0</v>
          </cell>
          <cell r="AB697">
            <v>0</v>
          </cell>
        </row>
        <row r="698">
          <cell r="P698">
            <v>0</v>
          </cell>
          <cell r="Z698">
            <v>0</v>
          </cell>
          <cell r="AA698">
            <v>0</v>
          </cell>
          <cell r="AB698">
            <v>0</v>
          </cell>
        </row>
        <row r="699">
          <cell r="P699">
            <v>0</v>
          </cell>
          <cell r="Z699">
            <v>0</v>
          </cell>
          <cell r="AA699">
            <v>0</v>
          </cell>
          <cell r="AB699">
            <v>0</v>
          </cell>
        </row>
        <row r="700">
          <cell r="P700">
            <v>0</v>
          </cell>
          <cell r="Z700">
            <v>0</v>
          </cell>
          <cell r="AA700">
            <v>0</v>
          </cell>
          <cell r="AB700">
            <v>0</v>
          </cell>
        </row>
        <row r="701">
          <cell r="P701">
            <v>0</v>
          </cell>
          <cell r="Z701">
            <v>0</v>
          </cell>
          <cell r="AA701">
            <v>0</v>
          </cell>
          <cell r="AB701">
            <v>0</v>
          </cell>
        </row>
        <row r="702">
          <cell r="P702">
            <v>0</v>
          </cell>
          <cell r="Z702">
            <v>0</v>
          </cell>
          <cell r="AA702">
            <v>0</v>
          </cell>
          <cell r="AB702">
            <v>0</v>
          </cell>
        </row>
        <row r="703">
          <cell r="P703">
            <v>0</v>
          </cell>
          <cell r="Z703">
            <v>0</v>
          </cell>
          <cell r="AA703">
            <v>0</v>
          </cell>
          <cell r="AB703">
            <v>0</v>
          </cell>
        </row>
        <row r="704">
          <cell r="P704">
            <v>0</v>
          </cell>
          <cell r="Z704">
            <v>0</v>
          </cell>
          <cell r="AA704">
            <v>0</v>
          </cell>
          <cell r="AB704">
            <v>0</v>
          </cell>
        </row>
        <row r="705">
          <cell r="P705">
            <v>0</v>
          </cell>
          <cell r="Z705">
            <v>0</v>
          </cell>
          <cell r="AA705">
            <v>0</v>
          </cell>
          <cell r="AB705">
            <v>0</v>
          </cell>
        </row>
        <row r="706">
          <cell r="P706">
            <v>0</v>
          </cell>
          <cell r="Z706">
            <v>0</v>
          </cell>
          <cell r="AA706">
            <v>0</v>
          </cell>
          <cell r="AB706">
            <v>0</v>
          </cell>
        </row>
        <row r="707">
          <cell r="P707">
            <v>0</v>
          </cell>
          <cell r="Z707">
            <v>0</v>
          </cell>
          <cell r="AA707">
            <v>0</v>
          </cell>
          <cell r="AB707">
            <v>0</v>
          </cell>
        </row>
        <row r="708">
          <cell r="P708">
            <v>0</v>
          </cell>
          <cell r="Z708">
            <v>0</v>
          </cell>
          <cell r="AA708">
            <v>0</v>
          </cell>
          <cell r="AB708">
            <v>0</v>
          </cell>
        </row>
        <row r="709">
          <cell r="P709">
            <v>0</v>
          </cell>
          <cell r="Z709">
            <v>0</v>
          </cell>
          <cell r="AA709">
            <v>0</v>
          </cell>
          <cell r="AB709">
            <v>0</v>
          </cell>
        </row>
        <row r="710">
          <cell r="P710">
            <v>0</v>
          </cell>
          <cell r="Z710">
            <v>0</v>
          </cell>
          <cell r="AA710">
            <v>0</v>
          </cell>
          <cell r="AB710">
            <v>0</v>
          </cell>
        </row>
        <row r="711">
          <cell r="P711">
            <v>0</v>
          </cell>
          <cell r="Z711">
            <v>0</v>
          </cell>
          <cell r="AA711">
            <v>0</v>
          </cell>
          <cell r="AB711">
            <v>0</v>
          </cell>
        </row>
        <row r="712">
          <cell r="P712">
            <v>0</v>
          </cell>
          <cell r="Z712">
            <v>0</v>
          </cell>
          <cell r="AA712">
            <v>0</v>
          </cell>
          <cell r="AB712">
            <v>0</v>
          </cell>
        </row>
        <row r="713">
          <cell r="P713">
            <v>0</v>
          </cell>
          <cell r="Z713">
            <v>0</v>
          </cell>
          <cell r="AA713">
            <v>0</v>
          </cell>
          <cell r="AB713">
            <v>0</v>
          </cell>
        </row>
        <row r="714">
          <cell r="P714">
            <v>0</v>
          </cell>
          <cell r="Z714">
            <v>0</v>
          </cell>
          <cell r="AA714">
            <v>0</v>
          </cell>
          <cell r="AB714">
            <v>0</v>
          </cell>
        </row>
        <row r="715">
          <cell r="P715">
            <v>0</v>
          </cell>
          <cell r="Z715">
            <v>0</v>
          </cell>
          <cell r="AA715">
            <v>0</v>
          </cell>
          <cell r="AB715">
            <v>0</v>
          </cell>
        </row>
        <row r="716">
          <cell r="B716" t="str">
            <v>Összesen</v>
          </cell>
          <cell r="D716" t="str">
            <v>Illyés Gy.uti Általános Isk.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</row>
        <row r="717">
          <cell r="A717">
            <v>1416</v>
          </cell>
          <cell r="B717" t="str">
            <v>Testvérvárosok terei Ált.Isk.</v>
          </cell>
          <cell r="C717">
            <v>1</v>
          </cell>
          <cell r="D717" t="str">
            <v>00előirányzat</v>
          </cell>
          <cell r="P717">
            <v>0</v>
          </cell>
          <cell r="Z717">
            <v>0</v>
          </cell>
          <cell r="AA717">
            <v>0</v>
          </cell>
          <cell r="AB717">
            <v>0</v>
          </cell>
        </row>
        <row r="718">
          <cell r="P718">
            <v>0</v>
          </cell>
          <cell r="Z718">
            <v>0</v>
          </cell>
          <cell r="AA718">
            <v>0</v>
          </cell>
          <cell r="AB718">
            <v>0</v>
          </cell>
        </row>
        <row r="719">
          <cell r="P719">
            <v>0</v>
          </cell>
          <cell r="Z719">
            <v>0</v>
          </cell>
          <cell r="AA719">
            <v>0</v>
          </cell>
          <cell r="AB719">
            <v>0</v>
          </cell>
        </row>
        <row r="720">
          <cell r="P720">
            <v>0</v>
          </cell>
          <cell r="Z720">
            <v>0</v>
          </cell>
          <cell r="AA720">
            <v>0</v>
          </cell>
          <cell r="AB720">
            <v>0</v>
          </cell>
        </row>
        <row r="721">
          <cell r="P721">
            <v>0</v>
          </cell>
          <cell r="Z721">
            <v>0</v>
          </cell>
          <cell r="AA721">
            <v>0</v>
          </cell>
          <cell r="AB721">
            <v>0</v>
          </cell>
        </row>
        <row r="722">
          <cell r="P722">
            <v>0</v>
          </cell>
          <cell r="Z722">
            <v>0</v>
          </cell>
          <cell r="AA722">
            <v>0</v>
          </cell>
          <cell r="AB722">
            <v>0</v>
          </cell>
        </row>
        <row r="723">
          <cell r="P723">
            <v>0</v>
          </cell>
          <cell r="Z723">
            <v>0</v>
          </cell>
          <cell r="AA723">
            <v>0</v>
          </cell>
          <cell r="AB723">
            <v>0</v>
          </cell>
        </row>
        <row r="724">
          <cell r="P724">
            <v>0</v>
          </cell>
          <cell r="Z724">
            <v>0</v>
          </cell>
          <cell r="AA724">
            <v>0</v>
          </cell>
          <cell r="AB724">
            <v>0</v>
          </cell>
        </row>
        <row r="725">
          <cell r="P725">
            <v>0</v>
          </cell>
          <cell r="Z725">
            <v>0</v>
          </cell>
          <cell r="AA725">
            <v>0</v>
          </cell>
          <cell r="AB725">
            <v>0</v>
          </cell>
        </row>
        <row r="726">
          <cell r="P726">
            <v>0</v>
          </cell>
          <cell r="Z726">
            <v>0</v>
          </cell>
          <cell r="AA726">
            <v>0</v>
          </cell>
          <cell r="AB726">
            <v>0</v>
          </cell>
        </row>
        <row r="727">
          <cell r="P727">
            <v>0</v>
          </cell>
          <cell r="Z727">
            <v>0</v>
          </cell>
          <cell r="AA727">
            <v>0</v>
          </cell>
          <cell r="AB727">
            <v>0</v>
          </cell>
        </row>
        <row r="728">
          <cell r="P728">
            <v>0</v>
          </cell>
          <cell r="Z728">
            <v>0</v>
          </cell>
          <cell r="AA728">
            <v>0</v>
          </cell>
          <cell r="AB728">
            <v>0</v>
          </cell>
        </row>
        <row r="729">
          <cell r="P729">
            <v>0</v>
          </cell>
          <cell r="Z729">
            <v>0</v>
          </cell>
          <cell r="AA729">
            <v>0</v>
          </cell>
          <cell r="AB729">
            <v>0</v>
          </cell>
        </row>
        <row r="730">
          <cell r="P730">
            <v>0</v>
          </cell>
          <cell r="Z730">
            <v>0</v>
          </cell>
          <cell r="AA730">
            <v>0</v>
          </cell>
          <cell r="AB730">
            <v>0</v>
          </cell>
        </row>
        <row r="731">
          <cell r="P731">
            <v>0</v>
          </cell>
          <cell r="Z731">
            <v>0</v>
          </cell>
          <cell r="AA731">
            <v>0</v>
          </cell>
          <cell r="AB731">
            <v>0</v>
          </cell>
        </row>
        <row r="732">
          <cell r="P732">
            <v>0</v>
          </cell>
          <cell r="Z732">
            <v>0</v>
          </cell>
          <cell r="AA732">
            <v>0</v>
          </cell>
          <cell r="AB732">
            <v>0</v>
          </cell>
        </row>
        <row r="733">
          <cell r="P733">
            <v>0</v>
          </cell>
          <cell r="Z733">
            <v>0</v>
          </cell>
          <cell r="AA733">
            <v>0</v>
          </cell>
          <cell r="AB733">
            <v>0</v>
          </cell>
        </row>
        <row r="734">
          <cell r="P734">
            <v>0</v>
          </cell>
          <cell r="Z734">
            <v>0</v>
          </cell>
          <cell r="AA734">
            <v>0</v>
          </cell>
          <cell r="AB734">
            <v>0</v>
          </cell>
        </row>
        <row r="735">
          <cell r="B735" t="str">
            <v>Összesen</v>
          </cell>
          <cell r="D735" t="str">
            <v>Testvérvárosok terei Ált.Isk.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</row>
        <row r="736">
          <cell r="A736">
            <v>1417</v>
          </cell>
          <cell r="B736" t="str">
            <v>Vasas-Somogy-Hird Iskolaközpont</v>
          </cell>
          <cell r="C736">
            <v>1</v>
          </cell>
          <cell r="D736" t="str">
            <v>00előirányzat</v>
          </cell>
          <cell r="P736">
            <v>0</v>
          </cell>
          <cell r="Z736">
            <v>0</v>
          </cell>
          <cell r="AA736">
            <v>0</v>
          </cell>
          <cell r="AB736">
            <v>0</v>
          </cell>
        </row>
        <row r="737">
          <cell r="P737">
            <v>0</v>
          </cell>
          <cell r="Z737">
            <v>0</v>
          </cell>
          <cell r="AA737">
            <v>0</v>
          </cell>
          <cell r="AB737">
            <v>0</v>
          </cell>
        </row>
        <row r="738">
          <cell r="P738">
            <v>0</v>
          </cell>
          <cell r="Z738">
            <v>0</v>
          </cell>
          <cell r="AA738">
            <v>0</v>
          </cell>
          <cell r="AB738">
            <v>0</v>
          </cell>
        </row>
        <row r="739">
          <cell r="P739">
            <v>0</v>
          </cell>
          <cell r="Z739">
            <v>0</v>
          </cell>
          <cell r="AA739">
            <v>0</v>
          </cell>
          <cell r="AB739">
            <v>0</v>
          </cell>
        </row>
        <row r="740">
          <cell r="P740">
            <v>0</v>
          </cell>
          <cell r="Z740">
            <v>0</v>
          </cell>
          <cell r="AA740">
            <v>0</v>
          </cell>
          <cell r="AB740">
            <v>0</v>
          </cell>
        </row>
        <row r="741">
          <cell r="P741">
            <v>0</v>
          </cell>
          <cell r="Z741">
            <v>0</v>
          </cell>
          <cell r="AA741">
            <v>0</v>
          </cell>
          <cell r="AB741">
            <v>0</v>
          </cell>
        </row>
        <row r="742">
          <cell r="P742">
            <v>0</v>
          </cell>
          <cell r="Z742">
            <v>0</v>
          </cell>
          <cell r="AA742">
            <v>0</v>
          </cell>
          <cell r="AB742">
            <v>0</v>
          </cell>
        </row>
        <row r="743">
          <cell r="P743">
            <v>0</v>
          </cell>
          <cell r="Z743">
            <v>0</v>
          </cell>
          <cell r="AA743">
            <v>0</v>
          </cell>
          <cell r="AB743">
            <v>0</v>
          </cell>
        </row>
        <row r="744">
          <cell r="P744">
            <v>0</v>
          </cell>
          <cell r="Z744">
            <v>0</v>
          </cell>
          <cell r="AA744">
            <v>0</v>
          </cell>
          <cell r="AB744">
            <v>0</v>
          </cell>
        </row>
        <row r="745">
          <cell r="P745">
            <v>0</v>
          </cell>
          <cell r="Z745">
            <v>0</v>
          </cell>
          <cell r="AA745">
            <v>0</v>
          </cell>
          <cell r="AB745">
            <v>0</v>
          </cell>
        </row>
        <row r="746">
          <cell r="P746">
            <v>0</v>
          </cell>
          <cell r="Z746">
            <v>0</v>
          </cell>
          <cell r="AA746">
            <v>0</v>
          </cell>
          <cell r="AB746">
            <v>0</v>
          </cell>
        </row>
        <row r="747">
          <cell r="P747">
            <v>0</v>
          </cell>
          <cell r="Z747">
            <v>0</v>
          </cell>
          <cell r="AA747">
            <v>0</v>
          </cell>
          <cell r="AB747">
            <v>0</v>
          </cell>
        </row>
        <row r="748">
          <cell r="P748">
            <v>0</v>
          </cell>
          <cell r="Z748">
            <v>0</v>
          </cell>
          <cell r="AA748">
            <v>0</v>
          </cell>
          <cell r="AB748">
            <v>0</v>
          </cell>
        </row>
        <row r="749">
          <cell r="P749">
            <v>0</v>
          </cell>
          <cell r="Z749">
            <v>0</v>
          </cell>
          <cell r="AA749">
            <v>0</v>
          </cell>
          <cell r="AB749">
            <v>0</v>
          </cell>
        </row>
        <row r="750">
          <cell r="P750">
            <v>0</v>
          </cell>
          <cell r="Z750">
            <v>0</v>
          </cell>
          <cell r="AA750">
            <v>0</v>
          </cell>
          <cell r="AB750">
            <v>0</v>
          </cell>
        </row>
        <row r="751">
          <cell r="P751">
            <v>0</v>
          </cell>
          <cell r="Z751">
            <v>0</v>
          </cell>
          <cell r="AA751">
            <v>0</v>
          </cell>
          <cell r="AB751">
            <v>0</v>
          </cell>
        </row>
        <row r="752">
          <cell r="P752">
            <v>0</v>
          </cell>
          <cell r="Z752">
            <v>0</v>
          </cell>
          <cell r="AA752">
            <v>0</v>
          </cell>
          <cell r="AB752">
            <v>0</v>
          </cell>
        </row>
        <row r="753">
          <cell r="P753">
            <v>0</v>
          </cell>
          <cell r="Z753">
            <v>0</v>
          </cell>
          <cell r="AA753">
            <v>0</v>
          </cell>
          <cell r="AB753">
            <v>0</v>
          </cell>
        </row>
        <row r="754">
          <cell r="P754">
            <v>0</v>
          </cell>
          <cell r="Z754">
            <v>0</v>
          </cell>
          <cell r="AA754">
            <v>0</v>
          </cell>
          <cell r="AB754">
            <v>0</v>
          </cell>
        </row>
        <row r="755">
          <cell r="P755">
            <v>0</v>
          </cell>
          <cell r="Z755">
            <v>0</v>
          </cell>
          <cell r="AA755">
            <v>0</v>
          </cell>
          <cell r="AB755">
            <v>0</v>
          </cell>
        </row>
        <row r="756">
          <cell r="P756">
            <v>0</v>
          </cell>
          <cell r="Z756">
            <v>0</v>
          </cell>
          <cell r="AA756">
            <v>0</v>
          </cell>
          <cell r="AB756">
            <v>0</v>
          </cell>
        </row>
        <row r="757">
          <cell r="P757">
            <v>0</v>
          </cell>
          <cell r="Z757">
            <v>0</v>
          </cell>
          <cell r="AA757">
            <v>0</v>
          </cell>
          <cell r="AB757">
            <v>0</v>
          </cell>
        </row>
        <row r="758">
          <cell r="P758">
            <v>0</v>
          </cell>
          <cell r="Z758">
            <v>0</v>
          </cell>
          <cell r="AA758">
            <v>0</v>
          </cell>
          <cell r="AB758">
            <v>0</v>
          </cell>
        </row>
        <row r="759">
          <cell r="P759">
            <v>0</v>
          </cell>
          <cell r="Z759">
            <v>0</v>
          </cell>
          <cell r="AA759">
            <v>0</v>
          </cell>
          <cell r="AB759">
            <v>0</v>
          </cell>
        </row>
        <row r="760">
          <cell r="P760">
            <v>0</v>
          </cell>
          <cell r="Z760">
            <v>0</v>
          </cell>
          <cell r="AA760">
            <v>0</v>
          </cell>
          <cell r="AB760">
            <v>0</v>
          </cell>
        </row>
        <row r="761">
          <cell r="P761">
            <v>0</v>
          </cell>
          <cell r="Z761">
            <v>0</v>
          </cell>
          <cell r="AA761">
            <v>0</v>
          </cell>
          <cell r="AB761">
            <v>0</v>
          </cell>
        </row>
        <row r="762">
          <cell r="P762">
            <v>0</v>
          </cell>
          <cell r="Z762">
            <v>0</v>
          </cell>
          <cell r="AA762">
            <v>0</v>
          </cell>
          <cell r="AB762">
            <v>0</v>
          </cell>
        </row>
        <row r="763">
          <cell r="B763" t="str">
            <v>Összesen</v>
          </cell>
          <cell r="D763" t="str">
            <v>Vasas-Somogy-Hird Iskolaközpont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</row>
        <row r="764">
          <cell r="A764">
            <v>1418</v>
          </cell>
          <cell r="B764" t="str">
            <v>Liszt Ferenc Zeneiskola</v>
          </cell>
          <cell r="C764">
            <v>1</v>
          </cell>
          <cell r="D764" t="str">
            <v>00előirányzat</v>
          </cell>
          <cell r="P764">
            <v>0</v>
          </cell>
          <cell r="Z764">
            <v>0</v>
          </cell>
          <cell r="AA764">
            <v>0</v>
          </cell>
          <cell r="AB764">
            <v>0</v>
          </cell>
        </row>
        <row r="765">
          <cell r="P765">
            <v>0</v>
          </cell>
          <cell r="Z765">
            <v>0</v>
          </cell>
          <cell r="AA765">
            <v>0</v>
          </cell>
          <cell r="AB765">
            <v>0</v>
          </cell>
        </row>
        <row r="766">
          <cell r="P766">
            <v>0</v>
          </cell>
          <cell r="Z766">
            <v>0</v>
          </cell>
          <cell r="AA766">
            <v>0</v>
          </cell>
          <cell r="AB766">
            <v>0</v>
          </cell>
        </row>
        <row r="767">
          <cell r="P767">
            <v>0</v>
          </cell>
          <cell r="Z767">
            <v>0</v>
          </cell>
          <cell r="AA767">
            <v>0</v>
          </cell>
          <cell r="AB767">
            <v>0</v>
          </cell>
        </row>
        <row r="768">
          <cell r="P768">
            <v>0</v>
          </cell>
          <cell r="Z768">
            <v>0</v>
          </cell>
          <cell r="AA768">
            <v>0</v>
          </cell>
          <cell r="AB768">
            <v>0</v>
          </cell>
        </row>
        <row r="769">
          <cell r="P769">
            <v>0</v>
          </cell>
          <cell r="Z769">
            <v>0</v>
          </cell>
          <cell r="AA769">
            <v>0</v>
          </cell>
          <cell r="AB769">
            <v>0</v>
          </cell>
        </row>
        <row r="770">
          <cell r="P770">
            <v>0</v>
          </cell>
          <cell r="Z770">
            <v>0</v>
          </cell>
          <cell r="AA770">
            <v>0</v>
          </cell>
          <cell r="AB770">
            <v>0</v>
          </cell>
        </row>
        <row r="771">
          <cell r="P771">
            <v>0</v>
          </cell>
          <cell r="Z771">
            <v>0</v>
          </cell>
          <cell r="AA771">
            <v>0</v>
          </cell>
          <cell r="AB771">
            <v>0</v>
          </cell>
        </row>
        <row r="772">
          <cell r="P772">
            <v>0</v>
          </cell>
          <cell r="Z772">
            <v>0</v>
          </cell>
          <cell r="AA772">
            <v>0</v>
          </cell>
          <cell r="AB772">
            <v>0</v>
          </cell>
        </row>
        <row r="773">
          <cell r="P773">
            <v>0</v>
          </cell>
          <cell r="Z773">
            <v>0</v>
          </cell>
          <cell r="AA773">
            <v>0</v>
          </cell>
          <cell r="AB773">
            <v>0</v>
          </cell>
        </row>
        <row r="774">
          <cell r="P774">
            <v>0</v>
          </cell>
          <cell r="Z774">
            <v>0</v>
          </cell>
          <cell r="AA774">
            <v>0</v>
          </cell>
          <cell r="AB774">
            <v>0</v>
          </cell>
        </row>
        <row r="775">
          <cell r="P775">
            <v>0</v>
          </cell>
          <cell r="Z775">
            <v>0</v>
          </cell>
          <cell r="AA775">
            <v>0</v>
          </cell>
          <cell r="AB775">
            <v>0</v>
          </cell>
        </row>
        <row r="776">
          <cell r="P776">
            <v>0</v>
          </cell>
          <cell r="Z776">
            <v>0</v>
          </cell>
          <cell r="AA776">
            <v>0</v>
          </cell>
          <cell r="AB776">
            <v>0</v>
          </cell>
        </row>
        <row r="777">
          <cell r="P777">
            <v>0</v>
          </cell>
          <cell r="Z777">
            <v>0</v>
          </cell>
          <cell r="AA777">
            <v>0</v>
          </cell>
          <cell r="AB777">
            <v>0</v>
          </cell>
        </row>
        <row r="778">
          <cell r="P778">
            <v>0</v>
          </cell>
          <cell r="Z778">
            <v>0</v>
          </cell>
          <cell r="AA778">
            <v>0</v>
          </cell>
          <cell r="AB778">
            <v>0</v>
          </cell>
        </row>
        <row r="779">
          <cell r="B779" t="str">
            <v>Összesen</v>
          </cell>
          <cell r="D779" t="str">
            <v>Liszt Ferenc Zeneiskola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</row>
        <row r="780">
          <cell r="A780">
            <v>1419</v>
          </cell>
          <cell r="B780" t="str">
            <v>Nevelési Tanácsadó</v>
          </cell>
          <cell r="C780">
            <v>1</v>
          </cell>
          <cell r="D780" t="str">
            <v>00előirányzat</v>
          </cell>
          <cell r="P780">
            <v>0</v>
          </cell>
          <cell r="Z780">
            <v>0</v>
          </cell>
          <cell r="AA780">
            <v>0</v>
          </cell>
          <cell r="AB780">
            <v>0</v>
          </cell>
        </row>
        <row r="781">
          <cell r="P781">
            <v>0</v>
          </cell>
          <cell r="Z781">
            <v>0</v>
          </cell>
          <cell r="AA781">
            <v>0</v>
          </cell>
          <cell r="AB781">
            <v>0</v>
          </cell>
        </row>
        <row r="782">
          <cell r="P782">
            <v>0</v>
          </cell>
          <cell r="Z782">
            <v>0</v>
          </cell>
          <cell r="AA782">
            <v>0</v>
          </cell>
          <cell r="AB782">
            <v>0</v>
          </cell>
        </row>
        <row r="783">
          <cell r="P783">
            <v>0</v>
          </cell>
          <cell r="Z783">
            <v>0</v>
          </cell>
          <cell r="AA783">
            <v>0</v>
          </cell>
          <cell r="AB783">
            <v>0</v>
          </cell>
        </row>
        <row r="784">
          <cell r="P784">
            <v>0</v>
          </cell>
          <cell r="Z784">
            <v>0</v>
          </cell>
          <cell r="AA784">
            <v>0</v>
          </cell>
          <cell r="AB784">
            <v>0</v>
          </cell>
        </row>
        <row r="785">
          <cell r="P785">
            <v>0</v>
          </cell>
          <cell r="Z785">
            <v>0</v>
          </cell>
          <cell r="AA785">
            <v>0</v>
          </cell>
          <cell r="AB785">
            <v>0</v>
          </cell>
        </row>
        <row r="786">
          <cell r="P786">
            <v>0</v>
          </cell>
          <cell r="Z786">
            <v>0</v>
          </cell>
          <cell r="AA786">
            <v>0</v>
          </cell>
          <cell r="AB786">
            <v>0</v>
          </cell>
        </row>
        <row r="787">
          <cell r="P787">
            <v>0</v>
          </cell>
          <cell r="Z787">
            <v>0</v>
          </cell>
          <cell r="AA787">
            <v>0</v>
          </cell>
          <cell r="AB787">
            <v>0</v>
          </cell>
        </row>
        <row r="788">
          <cell r="P788">
            <v>0</v>
          </cell>
          <cell r="Z788">
            <v>0</v>
          </cell>
          <cell r="AA788">
            <v>0</v>
          </cell>
          <cell r="AB788">
            <v>0</v>
          </cell>
        </row>
        <row r="789">
          <cell r="P789">
            <v>0</v>
          </cell>
          <cell r="Z789">
            <v>0</v>
          </cell>
          <cell r="AA789">
            <v>0</v>
          </cell>
          <cell r="AB789">
            <v>0</v>
          </cell>
        </row>
        <row r="790">
          <cell r="P790">
            <v>0</v>
          </cell>
          <cell r="Z790">
            <v>0</v>
          </cell>
          <cell r="AA790">
            <v>0</v>
          </cell>
          <cell r="AB790">
            <v>0</v>
          </cell>
        </row>
        <row r="791">
          <cell r="P791">
            <v>0</v>
          </cell>
          <cell r="Z791">
            <v>0</v>
          </cell>
          <cell r="AA791">
            <v>0</v>
          </cell>
          <cell r="AB791">
            <v>0</v>
          </cell>
        </row>
        <row r="792">
          <cell r="P792">
            <v>0</v>
          </cell>
          <cell r="Z792">
            <v>0</v>
          </cell>
          <cell r="AA792">
            <v>0</v>
          </cell>
          <cell r="AB792">
            <v>0</v>
          </cell>
        </row>
        <row r="793">
          <cell r="P793">
            <v>0</v>
          </cell>
          <cell r="Z793">
            <v>0</v>
          </cell>
          <cell r="AA793">
            <v>0</v>
          </cell>
          <cell r="AB793">
            <v>0</v>
          </cell>
        </row>
        <row r="794">
          <cell r="B794" t="str">
            <v>Összesen</v>
          </cell>
          <cell r="D794" t="str">
            <v>Nevelési Tanácsadó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</row>
        <row r="795">
          <cell r="B795" t="str">
            <v>Általános Isk.Egys.Összesen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</row>
        <row r="796">
          <cell r="A796">
            <v>14</v>
          </cell>
          <cell r="B796" t="str">
            <v>Testnev.Ált.Isk.és Közg.G.</v>
          </cell>
          <cell r="C796">
            <v>1</v>
          </cell>
          <cell r="D796" t="str">
            <v>00előirányzat</v>
          </cell>
          <cell r="P796">
            <v>0</v>
          </cell>
          <cell r="Z796">
            <v>0</v>
          </cell>
          <cell r="AA796">
            <v>0</v>
          </cell>
          <cell r="AB796">
            <v>0</v>
          </cell>
        </row>
        <row r="797">
          <cell r="P797">
            <v>0</v>
          </cell>
          <cell r="Z797">
            <v>0</v>
          </cell>
          <cell r="AA797">
            <v>0</v>
          </cell>
          <cell r="AB797">
            <v>0</v>
          </cell>
        </row>
        <row r="798">
          <cell r="P798">
            <v>0</v>
          </cell>
          <cell r="Z798">
            <v>0</v>
          </cell>
          <cell r="AA798">
            <v>0</v>
          </cell>
          <cell r="AB798">
            <v>0</v>
          </cell>
        </row>
        <row r="799">
          <cell r="P799">
            <v>0</v>
          </cell>
          <cell r="Z799">
            <v>0</v>
          </cell>
          <cell r="AA799">
            <v>0</v>
          </cell>
          <cell r="AB799">
            <v>0</v>
          </cell>
        </row>
        <row r="800">
          <cell r="P800">
            <v>0</v>
          </cell>
          <cell r="Z800">
            <v>0</v>
          </cell>
          <cell r="AA800">
            <v>0</v>
          </cell>
          <cell r="AB800">
            <v>0</v>
          </cell>
        </row>
        <row r="801">
          <cell r="P801">
            <v>0</v>
          </cell>
          <cell r="Z801">
            <v>0</v>
          </cell>
          <cell r="AA801">
            <v>0</v>
          </cell>
          <cell r="AB801">
            <v>0</v>
          </cell>
        </row>
        <row r="802">
          <cell r="P802">
            <v>0</v>
          </cell>
          <cell r="Z802">
            <v>0</v>
          </cell>
          <cell r="AA802">
            <v>0</v>
          </cell>
          <cell r="AB802">
            <v>0</v>
          </cell>
        </row>
        <row r="803">
          <cell r="P803">
            <v>0</v>
          </cell>
          <cell r="Z803">
            <v>0</v>
          </cell>
          <cell r="AA803">
            <v>0</v>
          </cell>
          <cell r="AB803">
            <v>0</v>
          </cell>
        </row>
        <row r="804">
          <cell r="P804">
            <v>0</v>
          </cell>
          <cell r="Z804">
            <v>0</v>
          </cell>
          <cell r="AA804">
            <v>0</v>
          </cell>
          <cell r="AB804">
            <v>0</v>
          </cell>
        </row>
        <row r="805">
          <cell r="P805">
            <v>0</v>
          </cell>
          <cell r="Z805">
            <v>0</v>
          </cell>
          <cell r="AA805">
            <v>0</v>
          </cell>
          <cell r="AB805">
            <v>0</v>
          </cell>
        </row>
        <row r="806">
          <cell r="P806">
            <v>0</v>
          </cell>
          <cell r="Z806">
            <v>0</v>
          </cell>
          <cell r="AA806">
            <v>0</v>
          </cell>
          <cell r="AB806">
            <v>0</v>
          </cell>
        </row>
        <row r="807">
          <cell r="P807">
            <v>0</v>
          </cell>
          <cell r="Z807">
            <v>0</v>
          </cell>
          <cell r="AA807">
            <v>0</v>
          </cell>
          <cell r="AB807">
            <v>0</v>
          </cell>
        </row>
        <row r="808">
          <cell r="P808">
            <v>0</v>
          </cell>
          <cell r="Z808">
            <v>0</v>
          </cell>
          <cell r="AA808">
            <v>0</v>
          </cell>
          <cell r="AB808">
            <v>0</v>
          </cell>
        </row>
        <row r="809">
          <cell r="P809">
            <v>0</v>
          </cell>
          <cell r="Z809">
            <v>0</v>
          </cell>
          <cell r="AA809">
            <v>0</v>
          </cell>
          <cell r="AB809">
            <v>0</v>
          </cell>
        </row>
        <row r="810">
          <cell r="P810">
            <v>0</v>
          </cell>
          <cell r="Z810">
            <v>0</v>
          </cell>
          <cell r="AA810">
            <v>0</v>
          </cell>
          <cell r="AB810">
            <v>0</v>
          </cell>
        </row>
        <row r="811">
          <cell r="P811">
            <v>0</v>
          </cell>
          <cell r="Z811">
            <v>0</v>
          </cell>
          <cell r="AA811">
            <v>0</v>
          </cell>
          <cell r="AB811">
            <v>0</v>
          </cell>
        </row>
        <row r="812">
          <cell r="P812">
            <v>0</v>
          </cell>
          <cell r="Z812">
            <v>0</v>
          </cell>
          <cell r="AA812">
            <v>0</v>
          </cell>
          <cell r="AB812">
            <v>0</v>
          </cell>
        </row>
        <row r="813">
          <cell r="P813">
            <v>0</v>
          </cell>
          <cell r="Z813">
            <v>0</v>
          </cell>
          <cell r="AA813">
            <v>0</v>
          </cell>
          <cell r="AB813">
            <v>0</v>
          </cell>
        </row>
        <row r="814">
          <cell r="P814">
            <v>0</v>
          </cell>
          <cell r="Z814">
            <v>0</v>
          </cell>
          <cell r="AA814">
            <v>0</v>
          </cell>
          <cell r="AB814">
            <v>0</v>
          </cell>
        </row>
        <row r="815">
          <cell r="P815">
            <v>0</v>
          </cell>
          <cell r="Z815">
            <v>0</v>
          </cell>
          <cell r="AA815">
            <v>0</v>
          </cell>
          <cell r="AB815">
            <v>0</v>
          </cell>
        </row>
        <row r="816">
          <cell r="P816">
            <v>0</v>
          </cell>
          <cell r="Z816">
            <v>0</v>
          </cell>
          <cell r="AA816">
            <v>0</v>
          </cell>
          <cell r="AB816">
            <v>0</v>
          </cell>
        </row>
        <row r="817">
          <cell r="P817">
            <v>0</v>
          </cell>
          <cell r="Z817">
            <v>0</v>
          </cell>
          <cell r="AA817">
            <v>0</v>
          </cell>
          <cell r="AB817">
            <v>0</v>
          </cell>
        </row>
        <row r="818">
          <cell r="P818">
            <v>0</v>
          </cell>
          <cell r="Z818">
            <v>0</v>
          </cell>
          <cell r="AA818">
            <v>0</v>
          </cell>
          <cell r="AB818">
            <v>0</v>
          </cell>
        </row>
        <row r="819">
          <cell r="P819">
            <v>0</v>
          </cell>
          <cell r="Z819">
            <v>0</v>
          </cell>
          <cell r="AA819">
            <v>0</v>
          </cell>
          <cell r="AB819">
            <v>0</v>
          </cell>
        </row>
        <row r="820">
          <cell r="P820">
            <v>0</v>
          </cell>
          <cell r="Z820">
            <v>0</v>
          </cell>
          <cell r="AA820">
            <v>0</v>
          </cell>
          <cell r="AB820">
            <v>0</v>
          </cell>
        </row>
        <row r="821">
          <cell r="P821">
            <v>0</v>
          </cell>
          <cell r="Z821">
            <v>0</v>
          </cell>
          <cell r="AA821">
            <v>0</v>
          </cell>
          <cell r="AB821">
            <v>0</v>
          </cell>
        </row>
        <row r="822">
          <cell r="P822">
            <v>0</v>
          </cell>
          <cell r="Z822">
            <v>0</v>
          </cell>
          <cell r="AA822">
            <v>0</v>
          </cell>
          <cell r="AB822">
            <v>0</v>
          </cell>
        </row>
        <row r="823">
          <cell r="P823">
            <v>0</v>
          </cell>
          <cell r="Z823">
            <v>0</v>
          </cell>
          <cell r="AA823">
            <v>0</v>
          </cell>
          <cell r="AB823">
            <v>0</v>
          </cell>
        </row>
        <row r="824">
          <cell r="A824" t="str">
            <v> </v>
          </cell>
          <cell r="B824" t="str">
            <v>Összesen</v>
          </cell>
          <cell r="D824" t="str">
            <v>Testnev.Ált.Isk.és Közg.G.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</row>
        <row r="825">
          <cell r="A825">
            <v>15</v>
          </cell>
          <cell r="B825" t="str">
            <v>Árpád F.Gimn.és Ált.Isk.</v>
          </cell>
          <cell r="C825">
            <v>1</v>
          </cell>
          <cell r="D825" t="str">
            <v>00előirányzat</v>
          </cell>
          <cell r="P825">
            <v>0</v>
          </cell>
          <cell r="Z825">
            <v>0</v>
          </cell>
          <cell r="AA825">
            <v>0</v>
          </cell>
          <cell r="AB825">
            <v>0</v>
          </cell>
        </row>
        <row r="826">
          <cell r="P826">
            <v>0</v>
          </cell>
          <cell r="Z826">
            <v>0</v>
          </cell>
          <cell r="AA826">
            <v>0</v>
          </cell>
          <cell r="AB826">
            <v>0</v>
          </cell>
        </row>
        <row r="827">
          <cell r="P827">
            <v>0</v>
          </cell>
          <cell r="Z827">
            <v>0</v>
          </cell>
          <cell r="AA827">
            <v>0</v>
          </cell>
          <cell r="AB827">
            <v>0</v>
          </cell>
        </row>
        <row r="828">
          <cell r="P828">
            <v>0</v>
          </cell>
          <cell r="Z828">
            <v>0</v>
          </cell>
          <cell r="AA828">
            <v>0</v>
          </cell>
          <cell r="AB828">
            <v>0</v>
          </cell>
        </row>
        <row r="829">
          <cell r="P829">
            <v>0</v>
          </cell>
          <cell r="Z829">
            <v>0</v>
          </cell>
          <cell r="AA829">
            <v>0</v>
          </cell>
          <cell r="AB829">
            <v>0</v>
          </cell>
        </row>
        <row r="830">
          <cell r="P830">
            <v>0</v>
          </cell>
          <cell r="Z830">
            <v>0</v>
          </cell>
          <cell r="AA830">
            <v>0</v>
          </cell>
          <cell r="AB830">
            <v>0</v>
          </cell>
        </row>
        <row r="831">
          <cell r="P831">
            <v>0</v>
          </cell>
          <cell r="Z831">
            <v>0</v>
          </cell>
          <cell r="AA831">
            <v>0</v>
          </cell>
          <cell r="AB831">
            <v>0</v>
          </cell>
        </row>
        <row r="832">
          <cell r="P832">
            <v>0</v>
          </cell>
          <cell r="Z832">
            <v>0</v>
          </cell>
          <cell r="AA832">
            <v>0</v>
          </cell>
          <cell r="AB832">
            <v>0</v>
          </cell>
        </row>
        <row r="833">
          <cell r="P833">
            <v>0</v>
          </cell>
          <cell r="Z833">
            <v>0</v>
          </cell>
          <cell r="AA833">
            <v>0</v>
          </cell>
          <cell r="AB833">
            <v>0</v>
          </cell>
        </row>
        <row r="834">
          <cell r="P834">
            <v>0</v>
          </cell>
          <cell r="Z834">
            <v>0</v>
          </cell>
          <cell r="AA834">
            <v>0</v>
          </cell>
          <cell r="AB834">
            <v>0</v>
          </cell>
        </row>
        <row r="835">
          <cell r="P835">
            <v>0</v>
          </cell>
          <cell r="Z835">
            <v>0</v>
          </cell>
          <cell r="AA835">
            <v>0</v>
          </cell>
          <cell r="AB835">
            <v>0</v>
          </cell>
        </row>
        <row r="836">
          <cell r="P836">
            <v>0</v>
          </cell>
          <cell r="Z836">
            <v>0</v>
          </cell>
          <cell r="AA836">
            <v>0</v>
          </cell>
          <cell r="AB836">
            <v>0</v>
          </cell>
        </row>
        <row r="837">
          <cell r="P837">
            <v>0</v>
          </cell>
          <cell r="Z837">
            <v>0</v>
          </cell>
          <cell r="AA837">
            <v>0</v>
          </cell>
          <cell r="AB837">
            <v>0</v>
          </cell>
        </row>
        <row r="838">
          <cell r="P838">
            <v>0</v>
          </cell>
          <cell r="Z838">
            <v>0</v>
          </cell>
          <cell r="AA838">
            <v>0</v>
          </cell>
          <cell r="AB838">
            <v>0</v>
          </cell>
        </row>
        <row r="839">
          <cell r="P839">
            <v>0</v>
          </cell>
          <cell r="Z839">
            <v>0</v>
          </cell>
          <cell r="AA839">
            <v>0</v>
          </cell>
          <cell r="AB839">
            <v>0</v>
          </cell>
        </row>
        <row r="840">
          <cell r="P840">
            <v>0</v>
          </cell>
          <cell r="Z840">
            <v>0</v>
          </cell>
          <cell r="AA840">
            <v>0</v>
          </cell>
          <cell r="AB840">
            <v>0</v>
          </cell>
        </row>
        <row r="841">
          <cell r="P841">
            <v>0</v>
          </cell>
          <cell r="Z841">
            <v>0</v>
          </cell>
          <cell r="AA841">
            <v>0</v>
          </cell>
          <cell r="AB841">
            <v>0</v>
          </cell>
        </row>
        <row r="842">
          <cell r="P842">
            <v>0</v>
          </cell>
          <cell r="Z842">
            <v>0</v>
          </cell>
          <cell r="AA842">
            <v>0</v>
          </cell>
          <cell r="AB842">
            <v>0</v>
          </cell>
        </row>
        <row r="843">
          <cell r="P843">
            <v>0</v>
          </cell>
          <cell r="Z843">
            <v>0</v>
          </cell>
          <cell r="AA843">
            <v>0</v>
          </cell>
          <cell r="AB843">
            <v>0</v>
          </cell>
        </row>
        <row r="844">
          <cell r="P844">
            <v>0</v>
          </cell>
          <cell r="Z844">
            <v>0</v>
          </cell>
          <cell r="AA844">
            <v>0</v>
          </cell>
          <cell r="AB844">
            <v>0</v>
          </cell>
        </row>
        <row r="845">
          <cell r="P845">
            <v>0</v>
          </cell>
          <cell r="Z845">
            <v>0</v>
          </cell>
          <cell r="AA845">
            <v>0</v>
          </cell>
          <cell r="AB845">
            <v>0</v>
          </cell>
        </row>
        <row r="846">
          <cell r="P846">
            <v>0</v>
          </cell>
          <cell r="Z846">
            <v>0</v>
          </cell>
          <cell r="AA846">
            <v>0</v>
          </cell>
          <cell r="AB846">
            <v>0</v>
          </cell>
        </row>
        <row r="847">
          <cell r="B847" t="str">
            <v>Összesen</v>
          </cell>
          <cell r="D847" t="str">
            <v>Árpád F.Gimn.és Ált.Isk.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</row>
        <row r="848">
          <cell r="A848">
            <v>16</v>
          </cell>
          <cell r="B848" t="str">
            <v>Magyar Német Ny.Isk.Közp.</v>
          </cell>
          <cell r="C848">
            <v>1</v>
          </cell>
          <cell r="D848" t="str">
            <v>00előirányzat</v>
          </cell>
          <cell r="P848">
            <v>0</v>
          </cell>
          <cell r="Z848">
            <v>0</v>
          </cell>
          <cell r="AA848">
            <v>0</v>
          </cell>
          <cell r="AB848">
            <v>0</v>
          </cell>
        </row>
        <row r="849">
          <cell r="P849">
            <v>0</v>
          </cell>
          <cell r="Z849">
            <v>0</v>
          </cell>
          <cell r="AA849">
            <v>0</v>
          </cell>
          <cell r="AB849">
            <v>0</v>
          </cell>
        </row>
        <row r="850">
          <cell r="P850">
            <v>0</v>
          </cell>
          <cell r="Z850">
            <v>0</v>
          </cell>
          <cell r="AA850">
            <v>0</v>
          </cell>
          <cell r="AB850">
            <v>0</v>
          </cell>
        </row>
        <row r="851">
          <cell r="P851">
            <v>0</v>
          </cell>
          <cell r="Z851">
            <v>0</v>
          </cell>
          <cell r="AA851">
            <v>0</v>
          </cell>
          <cell r="AB851">
            <v>0</v>
          </cell>
        </row>
        <row r="852">
          <cell r="P852">
            <v>0</v>
          </cell>
          <cell r="Z852">
            <v>0</v>
          </cell>
          <cell r="AA852">
            <v>0</v>
          </cell>
          <cell r="AB852">
            <v>0</v>
          </cell>
        </row>
        <row r="853">
          <cell r="P853">
            <v>0</v>
          </cell>
          <cell r="Z853">
            <v>0</v>
          </cell>
          <cell r="AA853">
            <v>0</v>
          </cell>
          <cell r="AB853">
            <v>0</v>
          </cell>
        </row>
        <row r="854">
          <cell r="P854">
            <v>0</v>
          </cell>
          <cell r="Z854">
            <v>0</v>
          </cell>
          <cell r="AA854">
            <v>0</v>
          </cell>
          <cell r="AB854">
            <v>0</v>
          </cell>
        </row>
        <row r="855">
          <cell r="P855">
            <v>0</v>
          </cell>
          <cell r="Z855">
            <v>0</v>
          </cell>
          <cell r="AA855">
            <v>0</v>
          </cell>
          <cell r="AB855">
            <v>0</v>
          </cell>
        </row>
        <row r="856">
          <cell r="P856">
            <v>0</v>
          </cell>
          <cell r="Z856">
            <v>0</v>
          </cell>
          <cell r="AA856">
            <v>0</v>
          </cell>
          <cell r="AB856">
            <v>0</v>
          </cell>
        </row>
        <row r="857">
          <cell r="P857">
            <v>0</v>
          </cell>
          <cell r="Z857">
            <v>0</v>
          </cell>
          <cell r="AA857">
            <v>0</v>
          </cell>
          <cell r="AB857">
            <v>0</v>
          </cell>
        </row>
        <row r="858">
          <cell r="P858">
            <v>0</v>
          </cell>
          <cell r="Z858">
            <v>0</v>
          </cell>
          <cell r="AA858">
            <v>0</v>
          </cell>
          <cell r="AB858">
            <v>0</v>
          </cell>
        </row>
        <row r="859">
          <cell r="P859">
            <v>0</v>
          </cell>
          <cell r="Z859">
            <v>0</v>
          </cell>
          <cell r="AA859">
            <v>0</v>
          </cell>
          <cell r="AB859">
            <v>0</v>
          </cell>
        </row>
        <row r="860">
          <cell r="P860">
            <v>0</v>
          </cell>
          <cell r="Z860">
            <v>0</v>
          </cell>
          <cell r="AA860">
            <v>0</v>
          </cell>
          <cell r="AB860">
            <v>0</v>
          </cell>
        </row>
        <row r="861">
          <cell r="P861">
            <v>0</v>
          </cell>
          <cell r="Z861">
            <v>0</v>
          </cell>
          <cell r="AA861">
            <v>0</v>
          </cell>
          <cell r="AB861">
            <v>0</v>
          </cell>
        </row>
        <row r="862">
          <cell r="P862">
            <v>0</v>
          </cell>
          <cell r="Z862">
            <v>0</v>
          </cell>
          <cell r="AA862">
            <v>0</v>
          </cell>
          <cell r="AB862">
            <v>0</v>
          </cell>
        </row>
        <row r="863">
          <cell r="P863">
            <v>0</v>
          </cell>
          <cell r="Z863">
            <v>0</v>
          </cell>
          <cell r="AA863">
            <v>0</v>
          </cell>
          <cell r="AB863">
            <v>0</v>
          </cell>
        </row>
        <row r="864">
          <cell r="P864">
            <v>0</v>
          </cell>
          <cell r="Z864">
            <v>0</v>
          </cell>
          <cell r="AA864">
            <v>0</v>
          </cell>
          <cell r="AB864">
            <v>0</v>
          </cell>
        </row>
        <row r="865">
          <cell r="P865">
            <v>0</v>
          </cell>
          <cell r="Z865">
            <v>0</v>
          </cell>
          <cell r="AA865">
            <v>0</v>
          </cell>
          <cell r="AB865">
            <v>0</v>
          </cell>
        </row>
        <row r="866">
          <cell r="P866">
            <v>0</v>
          </cell>
          <cell r="Z866">
            <v>0</v>
          </cell>
          <cell r="AA866">
            <v>0</v>
          </cell>
          <cell r="AB866">
            <v>0</v>
          </cell>
        </row>
        <row r="867">
          <cell r="P867">
            <v>0</v>
          </cell>
          <cell r="Z867">
            <v>0</v>
          </cell>
          <cell r="AA867">
            <v>0</v>
          </cell>
          <cell r="AB867">
            <v>0</v>
          </cell>
        </row>
        <row r="868">
          <cell r="P868">
            <v>0</v>
          </cell>
          <cell r="Z868">
            <v>0</v>
          </cell>
          <cell r="AA868">
            <v>0</v>
          </cell>
          <cell r="AB868">
            <v>0</v>
          </cell>
        </row>
        <row r="869">
          <cell r="P869">
            <v>0</v>
          </cell>
          <cell r="Z869">
            <v>0</v>
          </cell>
          <cell r="AA869">
            <v>0</v>
          </cell>
          <cell r="AB869">
            <v>0</v>
          </cell>
        </row>
        <row r="870">
          <cell r="B870" t="str">
            <v>Összesen</v>
          </cell>
          <cell r="D870" t="str">
            <v>Magyar Német Ny.Isk.Közp.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</row>
        <row r="871">
          <cell r="A871">
            <v>17</v>
          </cell>
          <cell r="B871" t="str">
            <v>Apáczai Cs.J.Nevelési Kp.</v>
          </cell>
          <cell r="C871">
            <v>1</v>
          </cell>
          <cell r="D871" t="str">
            <v>00előirányzat</v>
          </cell>
          <cell r="P871">
            <v>0</v>
          </cell>
          <cell r="Z871">
            <v>0</v>
          </cell>
          <cell r="AA871">
            <v>0</v>
          </cell>
          <cell r="AB871">
            <v>0</v>
          </cell>
        </row>
        <row r="872">
          <cell r="P872">
            <v>0</v>
          </cell>
          <cell r="Z872">
            <v>0</v>
          </cell>
          <cell r="AA872">
            <v>0</v>
          </cell>
          <cell r="AB872">
            <v>0</v>
          </cell>
        </row>
        <row r="873">
          <cell r="P873">
            <v>0</v>
          </cell>
          <cell r="Z873">
            <v>0</v>
          </cell>
          <cell r="AA873">
            <v>0</v>
          </cell>
          <cell r="AB873">
            <v>0</v>
          </cell>
        </row>
        <row r="874">
          <cell r="P874">
            <v>0</v>
          </cell>
          <cell r="Z874">
            <v>0</v>
          </cell>
          <cell r="AA874">
            <v>0</v>
          </cell>
          <cell r="AB874">
            <v>0</v>
          </cell>
        </row>
        <row r="875">
          <cell r="P875">
            <v>0</v>
          </cell>
          <cell r="Z875">
            <v>0</v>
          </cell>
          <cell r="AA875">
            <v>0</v>
          </cell>
          <cell r="AB875">
            <v>0</v>
          </cell>
        </row>
        <row r="876">
          <cell r="P876">
            <v>0</v>
          </cell>
          <cell r="Z876">
            <v>0</v>
          </cell>
          <cell r="AA876">
            <v>0</v>
          </cell>
          <cell r="AB876">
            <v>0</v>
          </cell>
        </row>
        <row r="877">
          <cell r="P877">
            <v>0</v>
          </cell>
          <cell r="Z877">
            <v>0</v>
          </cell>
          <cell r="AA877">
            <v>0</v>
          </cell>
          <cell r="AB877">
            <v>0</v>
          </cell>
        </row>
        <row r="878">
          <cell r="P878">
            <v>0</v>
          </cell>
          <cell r="Z878">
            <v>0</v>
          </cell>
          <cell r="AA878">
            <v>0</v>
          </cell>
          <cell r="AB878">
            <v>0</v>
          </cell>
        </row>
        <row r="879">
          <cell r="P879">
            <v>0</v>
          </cell>
          <cell r="Z879">
            <v>0</v>
          </cell>
          <cell r="AA879">
            <v>0</v>
          </cell>
          <cell r="AB879">
            <v>0</v>
          </cell>
        </row>
        <row r="880">
          <cell r="P880">
            <v>0</v>
          </cell>
          <cell r="Z880">
            <v>0</v>
          </cell>
          <cell r="AA880">
            <v>0</v>
          </cell>
          <cell r="AB880">
            <v>0</v>
          </cell>
        </row>
        <row r="881">
          <cell r="P881">
            <v>0</v>
          </cell>
          <cell r="Z881">
            <v>0</v>
          </cell>
          <cell r="AA881">
            <v>0</v>
          </cell>
          <cell r="AB881">
            <v>0</v>
          </cell>
        </row>
        <row r="882">
          <cell r="P882">
            <v>0</v>
          </cell>
          <cell r="Z882">
            <v>0</v>
          </cell>
          <cell r="AA882">
            <v>0</v>
          </cell>
          <cell r="AB882">
            <v>0</v>
          </cell>
        </row>
        <row r="883">
          <cell r="P883">
            <v>0</v>
          </cell>
          <cell r="Z883">
            <v>0</v>
          </cell>
          <cell r="AA883">
            <v>0</v>
          </cell>
          <cell r="AB883">
            <v>0</v>
          </cell>
        </row>
        <row r="884">
          <cell r="P884">
            <v>0</v>
          </cell>
          <cell r="Z884">
            <v>0</v>
          </cell>
          <cell r="AA884">
            <v>0</v>
          </cell>
          <cell r="AB884">
            <v>0</v>
          </cell>
        </row>
        <row r="885">
          <cell r="P885">
            <v>0</v>
          </cell>
          <cell r="Z885">
            <v>0</v>
          </cell>
          <cell r="AA885">
            <v>0</v>
          </cell>
          <cell r="AB885">
            <v>0</v>
          </cell>
        </row>
        <row r="886">
          <cell r="P886">
            <v>0</v>
          </cell>
          <cell r="Z886">
            <v>0</v>
          </cell>
          <cell r="AA886">
            <v>0</v>
          </cell>
          <cell r="AB886">
            <v>0</v>
          </cell>
        </row>
        <row r="887">
          <cell r="P887">
            <v>0</v>
          </cell>
          <cell r="Z887">
            <v>0</v>
          </cell>
          <cell r="AA887">
            <v>0</v>
          </cell>
          <cell r="AB887">
            <v>0</v>
          </cell>
        </row>
        <row r="888">
          <cell r="P888">
            <v>0</v>
          </cell>
          <cell r="Z888">
            <v>0</v>
          </cell>
          <cell r="AA888">
            <v>0</v>
          </cell>
          <cell r="AB888">
            <v>0</v>
          </cell>
        </row>
        <row r="889">
          <cell r="P889">
            <v>0</v>
          </cell>
          <cell r="Z889">
            <v>0</v>
          </cell>
          <cell r="AA889">
            <v>0</v>
          </cell>
          <cell r="AB889">
            <v>0</v>
          </cell>
        </row>
        <row r="890">
          <cell r="P890">
            <v>0</v>
          </cell>
          <cell r="Z890">
            <v>0</v>
          </cell>
          <cell r="AA890">
            <v>0</v>
          </cell>
          <cell r="AB890">
            <v>0</v>
          </cell>
        </row>
        <row r="891">
          <cell r="P891">
            <v>0</v>
          </cell>
          <cell r="Z891">
            <v>0</v>
          </cell>
          <cell r="AA891">
            <v>0</v>
          </cell>
          <cell r="AB891">
            <v>0</v>
          </cell>
        </row>
        <row r="892">
          <cell r="P892">
            <v>0</v>
          </cell>
          <cell r="Z892">
            <v>0</v>
          </cell>
          <cell r="AA892">
            <v>0</v>
          </cell>
          <cell r="AB892">
            <v>0</v>
          </cell>
        </row>
        <row r="893">
          <cell r="P893">
            <v>0</v>
          </cell>
          <cell r="Z893">
            <v>0</v>
          </cell>
          <cell r="AA893">
            <v>0</v>
          </cell>
          <cell r="AB893">
            <v>0</v>
          </cell>
        </row>
        <row r="894">
          <cell r="P894">
            <v>0</v>
          </cell>
          <cell r="Z894">
            <v>0</v>
          </cell>
          <cell r="AA894">
            <v>0</v>
          </cell>
          <cell r="AB894">
            <v>0</v>
          </cell>
        </row>
        <row r="895">
          <cell r="P895">
            <v>0</v>
          </cell>
          <cell r="Z895">
            <v>0</v>
          </cell>
          <cell r="AA895">
            <v>0</v>
          </cell>
          <cell r="AB895">
            <v>0</v>
          </cell>
        </row>
        <row r="896">
          <cell r="P896">
            <v>0</v>
          </cell>
          <cell r="Z896">
            <v>0</v>
          </cell>
          <cell r="AA896">
            <v>0</v>
          </cell>
          <cell r="AB896">
            <v>0</v>
          </cell>
        </row>
        <row r="897">
          <cell r="P897">
            <v>0</v>
          </cell>
          <cell r="Z897">
            <v>0</v>
          </cell>
          <cell r="AA897">
            <v>0</v>
          </cell>
          <cell r="AB897">
            <v>0</v>
          </cell>
        </row>
        <row r="898">
          <cell r="P898">
            <v>0</v>
          </cell>
          <cell r="Z898">
            <v>0</v>
          </cell>
          <cell r="AA898">
            <v>0</v>
          </cell>
          <cell r="AB898">
            <v>0</v>
          </cell>
        </row>
        <row r="899">
          <cell r="P899">
            <v>0</v>
          </cell>
          <cell r="Z899">
            <v>0</v>
          </cell>
          <cell r="AA899">
            <v>0</v>
          </cell>
          <cell r="AB899">
            <v>0</v>
          </cell>
        </row>
        <row r="900">
          <cell r="P900">
            <v>0</v>
          </cell>
          <cell r="Z900">
            <v>0</v>
          </cell>
          <cell r="AA900">
            <v>0</v>
          </cell>
          <cell r="AB900">
            <v>0</v>
          </cell>
        </row>
        <row r="901">
          <cell r="P901">
            <v>0</v>
          </cell>
          <cell r="Z901">
            <v>0</v>
          </cell>
          <cell r="AA901">
            <v>0</v>
          </cell>
          <cell r="AB901">
            <v>0</v>
          </cell>
        </row>
        <row r="902">
          <cell r="P902">
            <v>0</v>
          </cell>
          <cell r="Z902">
            <v>0</v>
          </cell>
          <cell r="AA902">
            <v>0</v>
          </cell>
          <cell r="AB902">
            <v>0</v>
          </cell>
        </row>
        <row r="903">
          <cell r="P903">
            <v>0</v>
          </cell>
          <cell r="Z903">
            <v>0</v>
          </cell>
          <cell r="AA903">
            <v>0</v>
          </cell>
          <cell r="AB903">
            <v>0</v>
          </cell>
        </row>
        <row r="904">
          <cell r="B904" t="str">
            <v>Összesen</v>
          </cell>
          <cell r="D904" t="str">
            <v>Apáczai Cs.J.Nevelési Kp.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</row>
        <row r="905">
          <cell r="B905" t="str">
            <v>Rácvárosi és Istenkuti Ált.Mkp.</v>
          </cell>
          <cell r="C905">
            <v>1</v>
          </cell>
          <cell r="D905" t="str">
            <v>00előirányzat</v>
          </cell>
          <cell r="P905">
            <v>0</v>
          </cell>
          <cell r="Z905">
            <v>0</v>
          </cell>
          <cell r="AA905">
            <v>0</v>
          </cell>
          <cell r="AB905">
            <v>0</v>
          </cell>
        </row>
        <row r="906">
          <cell r="P906">
            <v>0</v>
          </cell>
          <cell r="Z906">
            <v>0</v>
          </cell>
          <cell r="AA906">
            <v>0</v>
          </cell>
          <cell r="AB906">
            <v>0</v>
          </cell>
        </row>
        <row r="907">
          <cell r="P907">
            <v>0</v>
          </cell>
          <cell r="Z907">
            <v>0</v>
          </cell>
          <cell r="AA907">
            <v>0</v>
          </cell>
          <cell r="AB907">
            <v>0</v>
          </cell>
        </row>
        <row r="908">
          <cell r="P908">
            <v>0</v>
          </cell>
          <cell r="Z908">
            <v>0</v>
          </cell>
          <cell r="AA908">
            <v>0</v>
          </cell>
          <cell r="AB908">
            <v>0</v>
          </cell>
        </row>
        <row r="909">
          <cell r="P909">
            <v>0</v>
          </cell>
          <cell r="Z909">
            <v>0</v>
          </cell>
          <cell r="AA909">
            <v>0</v>
          </cell>
          <cell r="AB909">
            <v>0</v>
          </cell>
        </row>
        <row r="910">
          <cell r="P910">
            <v>0</v>
          </cell>
          <cell r="Z910">
            <v>0</v>
          </cell>
          <cell r="AA910">
            <v>0</v>
          </cell>
          <cell r="AB910">
            <v>0</v>
          </cell>
        </row>
        <row r="911">
          <cell r="P911">
            <v>0</v>
          </cell>
          <cell r="Z911">
            <v>0</v>
          </cell>
          <cell r="AA911">
            <v>0</v>
          </cell>
          <cell r="AB911">
            <v>0</v>
          </cell>
        </row>
        <row r="912">
          <cell r="P912">
            <v>0</v>
          </cell>
          <cell r="Z912">
            <v>0</v>
          </cell>
          <cell r="AA912">
            <v>0</v>
          </cell>
          <cell r="AB912">
            <v>0</v>
          </cell>
        </row>
        <row r="913">
          <cell r="P913">
            <v>0</v>
          </cell>
          <cell r="Z913">
            <v>0</v>
          </cell>
          <cell r="AA913">
            <v>0</v>
          </cell>
          <cell r="AB913">
            <v>0</v>
          </cell>
        </row>
        <row r="914">
          <cell r="P914">
            <v>0</v>
          </cell>
          <cell r="Z914">
            <v>0</v>
          </cell>
          <cell r="AA914">
            <v>0</v>
          </cell>
          <cell r="AB914">
            <v>0</v>
          </cell>
        </row>
        <row r="915">
          <cell r="P915">
            <v>0</v>
          </cell>
          <cell r="Z915">
            <v>0</v>
          </cell>
          <cell r="AA915">
            <v>0</v>
          </cell>
          <cell r="AB915">
            <v>0</v>
          </cell>
        </row>
        <row r="916">
          <cell r="P916">
            <v>0</v>
          </cell>
          <cell r="Z916">
            <v>0</v>
          </cell>
          <cell r="AA916">
            <v>0</v>
          </cell>
          <cell r="AB916">
            <v>0</v>
          </cell>
        </row>
        <row r="917">
          <cell r="P917">
            <v>0</v>
          </cell>
          <cell r="Z917">
            <v>0</v>
          </cell>
          <cell r="AA917">
            <v>0</v>
          </cell>
          <cell r="AB917">
            <v>0</v>
          </cell>
        </row>
        <row r="918">
          <cell r="P918">
            <v>0</v>
          </cell>
          <cell r="Z918">
            <v>0</v>
          </cell>
          <cell r="AA918">
            <v>0</v>
          </cell>
          <cell r="AB918">
            <v>0</v>
          </cell>
        </row>
        <row r="919">
          <cell r="P919">
            <v>0</v>
          </cell>
          <cell r="Z919">
            <v>0</v>
          </cell>
          <cell r="AA919">
            <v>0</v>
          </cell>
          <cell r="AB919">
            <v>0</v>
          </cell>
        </row>
        <row r="920">
          <cell r="P920">
            <v>0</v>
          </cell>
          <cell r="Z920">
            <v>0</v>
          </cell>
          <cell r="AA920">
            <v>0</v>
          </cell>
          <cell r="AB920">
            <v>0</v>
          </cell>
        </row>
        <row r="921">
          <cell r="P921">
            <v>0</v>
          </cell>
          <cell r="Z921">
            <v>0</v>
          </cell>
          <cell r="AA921">
            <v>0</v>
          </cell>
          <cell r="AB921">
            <v>0</v>
          </cell>
        </row>
        <row r="922">
          <cell r="P922">
            <v>0</v>
          </cell>
          <cell r="Z922">
            <v>0</v>
          </cell>
          <cell r="AA922">
            <v>0</v>
          </cell>
          <cell r="AB922">
            <v>0</v>
          </cell>
        </row>
        <row r="923">
          <cell r="P923">
            <v>0</v>
          </cell>
          <cell r="Z923">
            <v>0</v>
          </cell>
          <cell r="AA923">
            <v>0</v>
          </cell>
          <cell r="AB923">
            <v>0</v>
          </cell>
        </row>
        <row r="924">
          <cell r="P924">
            <v>0</v>
          </cell>
          <cell r="Z924">
            <v>0</v>
          </cell>
          <cell r="AA924">
            <v>0</v>
          </cell>
          <cell r="AB924">
            <v>0</v>
          </cell>
        </row>
        <row r="925">
          <cell r="P925">
            <v>0</v>
          </cell>
          <cell r="Z925">
            <v>0</v>
          </cell>
          <cell r="AA925">
            <v>0</v>
          </cell>
          <cell r="AB925">
            <v>0</v>
          </cell>
        </row>
        <row r="926">
          <cell r="P926">
            <v>0</v>
          </cell>
          <cell r="Z926">
            <v>0</v>
          </cell>
          <cell r="AA926">
            <v>0</v>
          </cell>
          <cell r="AB926">
            <v>0</v>
          </cell>
        </row>
        <row r="927">
          <cell r="P927">
            <v>0</v>
          </cell>
          <cell r="Z927">
            <v>0</v>
          </cell>
          <cell r="AA927">
            <v>0</v>
          </cell>
          <cell r="AB927">
            <v>0</v>
          </cell>
        </row>
        <row r="928">
          <cell r="P928">
            <v>0</v>
          </cell>
          <cell r="Z928">
            <v>0</v>
          </cell>
          <cell r="AA928">
            <v>0</v>
          </cell>
          <cell r="AB928">
            <v>0</v>
          </cell>
        </row>
        <row r="929">
          <cell r="P929">
            <v>0</v>
          </cell>
          <cell r="Z929">
            <v>0</v>
          </cell>
          <cell r="AA929">
            <v>0</v>
          </cell>
          <cell r="AB929">
            <v>0</v>
          </cell>
        </row>
        <row r="930">
          <cell r="P930">
            <v>0</v>
          </cell>
          <cell r="Z930">
            <v>0</v>
          </cell>
          <cell r="AA930">
            <v>0</v>
          </cell>
          <cell r="AB930">
            <v>0</v>
          </cell>
        </row>
        <row r="931">
          <cell r="P931">
            <v>0</v>
          </cell>
          <cell r="Z931">
            <v>0</v>
          </cell>
          <cell r="AA931">
            <v>0</v>
          </cell>
          <cell r="AB931">
            <v>0</v>
          </cell>
        </row>
        <row r="932">
          <cell r="P932">
            <v>0</v>
          </cell>
          <cell r="Z932">
            <v>0</v>
          </cell>
          <cell r="AA932">
            <v>0</v>
          </cell>
          <cell r="AB932">
            <v>0</v>
          </cell>
        </row>
        <row r="933">
          <cell r="P933">
            <v>0</v>
          </cell>
          <cell r="Z933">
            <v>0</v>
          </cell>
          <cell r="AA933">
            <v>0</v>
          </cell>
          <cell r="AB933">
            <v>0</v>
          </cell>
        </row>
        <row r="934">
          <cell r="P934">
            <v>0</v>
          </cell>
          <cell r="Z934">
            <v>0</v>
          </cell>
          <cell r="AA934">
            <v>0</v>
          </cell>
          <cell r="AB934">
            <v>0</v>
          </cell>
        </row>
        <row r="935">
          <cell r="P935">
            <v>0</v>
          </cell>
          <cell r="Z935">
            <v>0</v>
          </cell>
          <cell r="AA935">
            <v>0</v>
          </cell>
          <cell r="AB935">
            <v>0</v>
          </cell>
        </row>
        <row r="936">
          <cell r="P936">
            <v>0</v>
          </cell>
          <cell r="Z936">
            <v>0</v>
          </cell>
          <cell r="AA936">
            <v>0</v>
          </cell>
          <cell r="AB936">
            <v>0</v>
          </cell>
        </row>
        <row r="937">
          <cell r="P937">
            <v>0</v>
          </cell>
          <cell r="Z937">
            <v>0</v>
          </cell>
          <cell r="AA937">
            <v>0</v>
          </cell>
          <cell r="AB937">
            <v>0</v>
          </cell>
        </row>
        <row r="938">
          <cell r="P938">
            <v>0</v>
          </cell>
          <cell r="Z938">
            <v>0</v>
          </cell>
          <cell r="AA938">
            <v>0</v>
          </cell>
          <cell r="AB938">
            <v>0</v>
          </cell>
        </row>
        <row r="939">
          <cell r="P939">
            <v>0</v>
          </cell>
          <cell r="Z939">
            <v>0</v>
          </cell>
          <cell r="AA939">
            <v>0</v>
          </cell>
          <cell r="AB939">
            <v>0</v>
          </cell>
        </row>
        <row r="940">
          <cell r="P940">
            <v>0</v>
          </cell>
          <cell r="Z940">
            <v>0</v>
          </cell>
          <cell r="AA940">
            <v>0</v>
          </cell>
          <cell r="AB940">
            <v>0</v>
          </cell>
        </row>
        <row r="941">
          <cell r="P941">
            <v>0</v>
          </cell>
          <cell r="Z941">
            <v>0</v>
          </cell>
          <cell r="AA941">
            <v>0</v>
          </cell>
          <cell r="AB941">
            <v>0</v>
          </cell>
        </row>
        <row r="942">
          <cell r="P942">
            <v>0</v>
          </cell>
          <cell r="Z942">
            <v>0</v>
          </cell>
          <cell r="AA942">
            <v>0</v>
          </cell>
          <cell r="AB942">
            <v>0</v>
          </cell>
        </row>
        <row r="944">
          <cell r="P944">
            <v>0</v>
          </cell>
          <cell r="Z944">
            <v>0</v>
          </cell>
          <cell r="AA944">
            <v>0</v>
          </cell>
          <cell r="AB944">
            <v>0</v>
          </cell>
        </row>
        <row r="945">
          <cell r="B945" t="str">
            <v>Összesen</v>
          </cell>
          <cell r="D945" t="str">
            <v>Rácvárosi és Istenk. Ált.Mkp.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</row>
        <row r="946">
          <cell r="A946">
            <v>19</v>
          </cell>
          <cell r="B946" t="str">
            <v>M.K.Horvát Ált.Isk.G.D.Otth.</v>
          </cell>
          <cell r="C946">
            <v>1</v>
          </cell>
          <cell r="D946" t="str">
            <v>00előirányzat</v>
          </cell>
          <cell r="P946">
            <v>0</v>
          </cell>
          <cell r="Z946">
            <v>0</v>
          </cell>
          <cell r="AA946">
            <v>0</v>
          </cell>
          <cell r="AB946">
            <v>0</v>
          </cell>
        </row>
        <row r="947">
          <cell r="P947">
            <v>0</v>
          </cell>
          <cell r="Z947">
            <v>0</v>
          </cell>
          <cell r="AA947">
            <v>0</v>
          </cell>
          <cell r="AB947">
            <v>0</v>
          </cell>
        </row>
        <row r="948">
          <cell r="P948">
            <v>0</v>
          </cell>
          <cell r="Z948">
            <v>0</v>
          </cell>
          <cell r="AA948">
            <v>0</v>
          </cell>
          <cell r="AB948">
            <v>0</v>
          </cell>
        </row>
        <row r="949">
          <cell r="P949">
            <v>0</v>
          </cell>
          <cell r="Z949">
            <v>0</v>
          </cell>
          <cell r="AA949">
            <v>0</v>
          </cell>
          <cell r="AB949">
            <v>0</v>
          </cell>
        </row>
        <row r="950">
          <cell r="P950">
            <v>0</v>
          </cell>
          <cell r="Z950">
            <v>0</v>
          </cell>
          <cell r="AA950">
            <v>0</v>
          </cell>
          <cell r="AB950">
            <v>0</v>
          </cell>
        </row>
        <row r="951">
          <cell r="P951">
            <v>0</v>
          </cell>
          <cell r="Z951">
            <v>0</v>
          </cell>
          <cell r="AA951">
            <v>0</v>
          </cell>
          <cell r="AB951">
            <v>0</v>
          </cell>
        </row>
        <row r="952">
          <cell r="P952">
            <v>0</v>
          </cell>
          <cell r="Z952">
            <v>0</v>
          </cell>
          <cell r="AA952">
            <v>0</v>
          </cell>
          <cell r="AB952">
            <v>0</v>
          </cell>
        </row>
        <row r="953">
          <cell r="P953">
            <v>0</v>
          </cell>
          <cell r="Z953">
            <v>0</v>
          </cell>
          <cell r="AA953">
            <v>0</v>
          </cell>
          <cell r="AB953">
            <v>0</v>
          </cell>
        </row>
        <row r="954">
          <cell r="P954">
            <v>0</v>
          </cell>
          <cell r="Z954">
            <v>0</v>
          </cell>
          <cell r="AA954">
            <v>0</v>
          </cell>
          <cell r="AB954">
            <v>0</v>
          </cell>
        </row>
        <row r="955">
          <cell r="P955">
            <v>0</v>
          </cell>
          <cell r="Z955">
            <v>0</v>
          </cell>
          <cell r="AA955">
            <v>0</v>
          </cell>
          <cell r="AB955">
            <v>0</v>
          </cell>
        </row>
        <row r="956">
          <cell r="P956">
            <v>0</v>
          </cell>
          <cell r="Z956">
            <v>0</v>
          </cell>
          <cell r="AA956">
            <v>0</v>
          </cell>
          <cell r="AB956">
            <v>0</v>
          </cell>
        </row>
        <row r="957">
          <cell r="P957">
            <v>0</v>
          </cell>
          <cell r="Z957">
            <v>0</v>
          </cell>
          <cell r="AA957">
            <v>0</v>
          </cell>
          <cell r="AB957">
            <v>0</v>
          </cell>
        </row>
        <row r="958">
          <cell r="P958">
            <v>0</v>
          </cell>
          <cell r="Z958">
            <v>0</v>
          </cell>
          <cell r="AA958">
            <v>0</v>
          </cell>
          <cell r="AB958">
            <v>0</v>
          </cell>
        </row>
        <row r="959">
          <cell r="P959">
            <v>0</v>
          </cell>
          <cell r="Z959">
            <v>0</v>
          </cell>
          <cell r="AA959">
            <v>0</v>
          </cell>
          <cell r="AB959">
            <v>0</v>
          </cell>
        </row>
        <row r="960">
          <cell r="P960">
            <v>0</v>
          </cell>
          <cell r="Z960">
            <v>0</v>
          </cell>
          <cell r="AA960">
            <v>0</v>
          </cell>
          <cell r="AB960">
            <v>0</v>
          </cell>
        </row>
        <row r="961">
          <cell r="P961">
            <v>0</v>
          </cell>
          <cell r="Z961">
            <v>0</v>
          </cell>
          <cell r="AA961">
            <v>0</v>
          </cell>
          <cell r="AB961">
            <v>0</v>
          </cell>
        </row>
        <row r="962">
          <cell r="P962">
            <v>0</v>
          </cell>
          <cell r="Z962">
            <v>0</v>
          </cell>
          <cell r="AA962">
            <v>0</v>
          </cell>
          <cell r="AB962">
            <v>0</v>
          </cell>
        </row>
        <row r="963">
          <cell r="P963">
            <v>0</v>
          </cell>
          <cell r="Z963">
            <v>0</v>
          </cell>
          <cell r="AA963">
            <v>0</v>
          </cell>
          <cell r="AB963">
            <v>0</v>
          </cell>
        </row>
        <row r="964">
          <cell r="P964">
            <v>0</v>
          </cell>
          <cell r="Z964">
            <v>0</v>
          </cell>
          <cell r="AA964">
            <v>0</v>
          </cell>
          <cell r="AB964">
            <v>0</v>
          </cell>
        </row>
        <row r="965">
          <cell r="P965">
            <v>0</v>
          </cell>
          <cell r="Z965">
            <v>0</v>
          </cell>
          <cell r="AA965">
            <v>0</v>
          </cell>
          <cell r="AB965">
            <v>0</v>
          </cell>
        </row>
        <row r="966">
          <cell r="P966">
            <v>0</v>
          </cell>
          <cell r="Z966">
            <v>0</v>
          </cell>
          <cell r="AA966">
            <v>0</v>
          </cell>
          <cell r="AB966">
            <v>0</v>
          </cell>
        </row>
        <row r="967">
          <cell r="P967">
            <v>0</v>
          </cell>
          <cell r="Z967">
            <v>0</v>
          </cell>
          <cell r="AA967">
            <v>0</v>
          </cell>
          <cell r="AB967">
            <v>0</v>
          </cell>
        </row>
        <row r="968">
          <cell r="P968">
            <v>0</v>
          </cell>
          <cell r="Z968">
            <v>0</v>
          </cell>
          <cell r="AA968">
            <v>0</v>
          </cell>
          <cell r="AB968">
            <v>0</v>
          </cell>
        </row>
        <row r="969">
          <cell r="P969">
            <v>0</v>
          </cell>
          <cell r="Z969">
            <v>0</v>
          </cell>
          <cell r="AA969">
            <v>0</v>
          </cell>
          <cell r="AB969">
            <v>0</v>
          </cell>
        </row>
        <row r="970">
          <cell r="P970">
            <v>0</v>
          </cell>
          <cell r="Z970">
            <v>0</v>
          </cell>
          <cell r="AA970">
            <v>0</v>
          </cell>
          <cell r="AB970">
            <v>0</v>
          </cell>
        </row>
        <row r="971">
          <cell r="B971" t="str">
            <v>Összesen</v>
          </cell>
          <cell r="D971" t="str">
            <v>M.K.Horvát Ált.Isk.G.D.Otth.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0</v>
          </cell>
          <cell r="V971">
            <v>0</v>
          </cell>
          <cell r="W971">
            <v>0</v>
          </cell>
          <cell r="X971">
            <v>0</v>
          </cell>
          <cell r="Y971">
            <v>0</v>
          </cell>
          <cell r="Z971">
            <v>0</v>
          </cell>
          <cell r="AA971">
            <v>0</v>
          </cell>
          <cell r="AB971">
            <v>0</v>
          </cell>
        </row>
        <row r="972">
          <cell r="A972">
            <v>20</v>
          </cell>
          <cell r="B972" t="str">
            <v>Éltes Mátyás Iskolaközpont</v>
          </cell>
          <cell r="C972">
            <v>1</v>
          </cell>
          <cell r="D972" t="str">
            <v>00előirányzat</v>
          </cell>
          <cell r="P972">
            <v>0</v>
          </cell>
          <cell r="Z972">
            <v>0</v>
          </cell>
          <cell r="AA972">
            <v>0</v>
          </cell>
          <cell r="AB972">
            <v>0</v>
          </cell>
        </row>
        <row r="973">
          <cell r="P973">
            <v>0</v>
          </cell>
          <cell r="Z973">
            <v>0</v>
          </cell>
          <cell r="AA973">
            <v>0</v>
          </cell>
          <cell r="AB973">
            <v>0</v>
          </cell>
        </row>
        <row r="974">
          <cell r="P974">
            <v>0</v>
          </cell>
          <cell r="Z974">
            <v>0</v>
          </cell>
          <cell r="AA974">
            <v>0</v>
          </cell>
          <cell r="AB974">
            <v>0</v>
          </cell>
        </row>
        <row r="975">
          <cell r="P975">
            <v>0</v>
          </cell>
          <cell r="Z975">
            <v>0</v>
          </cell>
          <cell r="AA975">
            <v>0</v>
          </cell>
          <cell r="AB975">
            <v>0</v>
          </cell>
        </row>
        <row r="976">
          <cell r="P976">
            <v>0</v>
          </cell>
          <cell r="Z976">
            <v>0</v>
          </cell>
          <cell r="AA976">
            <v>0</v>
          </cell>
          <cell r="AB976">
            <v>0</v>
          </cell>
        </row>
        <row r="977">
          <cell r="P977">
            <v>0</v>
          </cell>
          <cell r="Z977">
            <v>0</v>
          </cell>
          <cell r="AA977">
            <v>0</v>
          </cell>
          <cell r="AB977">
            <v>0</v>
          </cell>
        </row>
        <row r="978">
          <cell r="P978">
            <v>0</v>
          </cell>
          <cell r="Z978">
            <v>0</v>
          </cell>
          <cell r="AA978">
            <v>0</v>
          </cell>
          <cell r="AB978">
            <v>0</v>
          </cell>
        </row>
        <row r="979">
          <cell r="P979">
            <v>0</v>
          </cell>
          <cell r="Z979">
            <v>0</v>
          </cell>
          <cell r="AA979">
            <v>0</v>
          </cell>
          <cell r="AB979">
            <v>0</v>
          </cell>
        </row>
        <row r="980">
          <cell r="P980">
            <v>0</v>
          </cell>
          <cell r="Z980">
            <v>0</v>
          </cell>
          <cell r="AA980">
            <v>0</v>
          </cell>
          <cell r="AB980">
            <v>0</v>
          </cell>
        </row>
        <row r="981">
          <cell r="P981">
            <v>0</v>
          </cell>
          <cell r="Z981">
            <v>0</v>
          </cell>
          <cell r="AA981">
            <v>0</v>
          </cell>
          <cell r="AB981">
            <v>0</v>
          </cell>
        </row>
        <row r="982">
          <cell r="P982">
            <v>0</v>
          </cell>
          <cell r="Z982">
            <v>0</v>
          </cell>
          <cell r="AA982">
            <v>0</v>
          </cell>
          <cell r="AB982">
            <v>0</v>
          </cell>
        </row>
        <row r="983">
          <cell r="P983">
            <v>0</v>
          </cell>
          <cell r="Z983">
            <v>0</v>
          </cell>
          <cell r="AA983">
            <v>0</v>
          </cell>
          <cell r="AB983">
            <v>0</v>
          </cell>
        </row>
        <row r="984">
          <cell r="P984">
            <v>0</v>
          </cell>
          <cell r="Z984">
            <v>0</v>
          </cell>
          <cell r="AA984">
            <v>0</v>
          </cell>
          <cell r="AB984">
            <v>0</v>
          </cell>
        </row>
        <row r="985">
          <cell r="P985">
            <v>0</v>
          </cell>
          <cell r="Z985">
            <v>0</v>
          </cell>
          <cell r="AA985">
            <v>0</v>
          </cell>
          <cell r="AB985">
            <v>0</v>
          </cell>
        </row>
        <row r="986">
          <cell r="P986">
            <v>0</v>
          </cell>
          <cell r="Z986">
            <v>0</v>
          </cell>
          <cell r="AA986">
            <v>0</v>
          </cell>
          <cell r="AB986">
            <v>0</v>
          </cell>
        </row>
        <row r="987">
          <cell r="P987">
            <v>0</v>
          </cell>
          <cell r="Z987">
            <v>0</v>
          </cell>
          <cell r="AA987">
            <v>0</v>
          </cell>
          <cell r="AB987">
            <v>0</v>
          </cell>
        </row>
        <row r="988">
          <cell r="P988">
            <v>0</v>
          </cell>
          <cell r="Z988">
            <v>0</v>
          </cell>
          <cell r="AA988">
            <v>0</v>
          </cell>
          <cell r="AB988">
            <v>0</v>
          </cell>
        </row>
        <row r="989">
          <cell r="P989">
            <v>0</v>
          </cell>
          <cell r="Z989">
            <v>0</v>
          </cell>
          <cell r="AA989">
            <v>0</v>
          </cell>
          <cell r="AB989">
            <v>0</v>
          </cell>
        </row>
        <row r="990">
          <cell r="P990">
            <v>0</v>
          </cell>
          <cell r="Z990">
            <v>0</v>
          </cell>
          <cell r="AA990">
            <v>0</v>
          </cell>
          <cell r="AB990">
            <v>0</v>
          </cell>
        </row>
        <row r="991">
          <cell r="P991">
            <v>0</v>
          </cell>
          <cell r="Z991">
            <v>0</v>
          </cell>
          <cell r="AA991">
            <v>0</v>
          </cell>
          <cell r="AB991">
            <v>0</v>
          </cell>
        </row>
        <row r="992">
          <cell r="P992">
            <v>0</v>
          </cell>
          <cell r="Z992">
            <v>0</v>
          </cell>
          <cell r="AA992">
            <v>0</v>
          </cell>
          <cell r="AB992">
            <v>0</v>
          </cell>
        </row>
        <row r="993">
          <cell r="P993">
            <v>0</v>
          </cell>
          <cell r="Z993">
            <v>0</v>
          </cell>
          <cell r="AA993">
            <v>0</v>
          </cell>
          <cell r="AB993">
            <v>0</v>
          </cell>
        </row>
        <row r="994">
          <cell r="P994">
            <v>0</v>
          </cell>
          <cell r="Z994">
            <v>0</v>
          </cell>
          <cell r="AA994">
            <v>0</v>
          </cell>
          <cell r="AB994">
            <v>0</v>
          </cell>
        </row>
        <row r="995">
          <cell r="P995">
            <v>0</v>
          </cell>
          <cell r="Z995">
            <v>0</v>
          </cell>
          <cell r="AA995">
            <v>0</v>
          </cell>
          <cell r="AB995">
            <v>0</v>
          </cell>
        </row>
        <row r="996">
          <cell r="P996">
            <v>0</v>
          </cell>
          <cell r="Z996">
            <v>0</v>
          </cell>
          <cell r="AA996">
            <v>0</v>
          </cell>
          <cell r="AB996">
            <v>0</v>
          </cell>
        </row>
        <row r="997">
          <cell r="P997">
            <v>0</v>
          </cell>
          <cell r="Z997">
            <v>0</v>
          </cell>
          <cell r="AA997">
            <v>0</v>
          </cell>
          <cell r="AB997">
            <v>0</v>
          </cell>
        </row>
        <row r="998">
          <cell r="P998">
            <v>0</v>
          </cell>
          <cell r="Z998">
            <v>0</v>
          </cell>
          <cell r="AA998">
            <v>0</v>
          </cell>
          <cell r="AB998">
            <v>0</v>
          </cell>
        </row>
        <row r="999">
          <cell r="P999">
            <v>0</v>
          </cell>
          <cell r="Z999">
            <v>0</v>
          </cell>
          <cell r="AA999">
            <v>0</v>
          </cell>
          <cell r="AB999">
            <v>0</v>
          </cell>
        </row>
        <row r="1000">
          <cell r="B1000" t="str">
            <v>Összesen</v>
          </cell>
          <cell r="D1000" t="str">
            <v>Éltes Mátyás Iskolaközpont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0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>
            <v>0</v>
          </cell>
          <cell r="W1000">
            <v>0</v>
          </cell>
          <cell r="X1000">
            <v>0</v>
          </cell>
          <cell r="Y1000">
            <v>0</v>
          </cell>
          <cell r="Z1000">
            <v>0</v>
          </cell>
          <cell r="AA1000">
            <v>0</v>
          </cell>
          <cell r="AB1000">
            <v>0</v>
          </cell>
        </row>
        <row r="1001">
          <cell r="A1001">
            <v>21</v>
          </cell>
          <cell r="B1001" t="str">
            <v>500 sz.Szakm.Int.és Szakk.</v>
          </cell>
          <cell r="C1001">
            <v>1</v>
          </cell>
          <cell r="D1001" t="str">
            <v>00előirányzat</v>
          </cell>
          <cell r="P1001">
            <v>0</v>
          </cell>
          <cell r="Z1001">
            <v>0</v>
          </cell>
          <cell r="AA1001">
            <v>0</v>
          </cell>
          <cell r="AB1001">
            <v>0</v>
          </cell>
        </row>
        <row r="1002">
          <cell r="P1002">
            <v>0</v>
          </cell>
          <cell r="Z1002">
            <v>0</v>
          </cell>
          <cell r="AA1002">
            <v>0</v>
          </cell>
          <cell r="AB1002">
            <v>0</v>
          </cell>
        </row>
        <row r="1003">
          <cell r="P1003">
            <v>0</v>
          </cell>
          <cell r="Z1003">
            <v>0</v>
          </cell>
          <cell r="AA1003">
            <v>0</v>
          </cell>
          <cell r="AB1003">
            <v>0</v>
          </cell>
        </row>
        <row r="1004">
          <cell r="P1004">
            <v>0</v>
          </cell>
          <cell r="Z1004">
            <v>0</v>
          </cell>
          <cell r="AA1004">
            <v>0</v>
          </cell>
          <cell r="AB1004">
            <v>0</v>
          </cell>
        </row>
        <row r="1005">
          <cell r="P1005">
            <v>0</v>
          </cell>
          <cell r="Z1005">
            <v>0</v>
          </cell>
          <cell r="AA1005">
            <v>0</v>
          </cell>
          <cell r="AB1005">
            <v>0</v>
          </cell>
        </row>
        <row r="1006">
          <cell r="P1006">
            <v>0</v>
          </cell>
          <cell r="Z1006">
            <v>0</v>
          </cell>
          <cell r="AA1006">
            <v>0</v>
          </cell>
          <cell r="AB1006">
            <v>0</v>
          </cell>
        </row>
        <row r="1007">
          <cell r="P1007">
            <v>0</v>
          </cell>
          <cell r="Z1007">
            <v>0</v>
          </cell>
          <cell r="AA1007">
            <v>0</v>
          </cell>
          <cell r="AB1007">
            <v>0</v>
          </cell>
        </row>
        <row r="1008">
          <cell r="P1008">
            <v>0</v>
          </cell>
          <cell r="Z1008">
            <v>0</v>
          </cell>
          <cell r="AA1008">
            <v>0</v>
          </cell>
          <cell r="AB1008">
            <v>0</v>
          </cell>
        </row>
        <row r="1009">
          <cell r="P1009">
            <v>0</v>
          </cell>
          <cell r="Z1009">
            <v>0</v>
          </cell>
          <cell r="AA1009">
            <v>0</v>
          </cell>
          <cell r="AB1009">
            <v>0</v>
          </cell>
        </row>
        <row r="1010">
          <cell r="P1010">
            <v>0</v>
          </cell>
          <cell r="Z1010">
            <v>0</v>
          </cell>
          <cell r="AA1010">
            <v>0</v>
          </cell>
          <cell r="AB1010">
            <v>0</v>
          </cell>
        </row>
        <row r="1011">
          <cell r="P1011">
            <v>0</v>
          </cell>
          <cell r="Z1011">
            <v>0</v>
          </cell>
          <cell r="AA1011">
            <v>0</v>
          </cell>
          <cell r="AB1011">
            <v>0</v>
          </cell>
        </row>
        <row r="1012">
          <cell r="P1012">
            <v>0</v>
          </cell>
          <cell r="Z1012">
            <v>0</v>
          </cell>
          <cell r="AA1012">
            <v>0</v>
          </cell>
          <cell r="AB1012">
            <v>0</v>
          </cell>
        </row>
        <row r="1013">
          <cell r="P1013">
            <v>0</v>
          </cell>
          <cell r="Z1013">
            <v>0</v>
          </cell>
          <cell r="AA1013">
            <v>0</v>
          </cell>
          <cell r="AB1013">
            <v>0</v>
          </cell>
        </row>
        <row r="1014">
          <cell r="P1014">
            <v>0</v>
          </cell>
          <cell r="Z1014">
            <v>0</v>
          </cell>
          <cell r="AA1014">
            <v>0</v>
          </cell>
          <cell r="AB1014">
            <v>0</v>
          </cell>
        </row>
        <row r="1015">
          <cell r="P1015">
            <v>0</v>
          </cell>
          <cell r="Z1015">
            <v>0</v>
          </cell>
          <cell r="AA1015">
            <v>0</v>
          </cell>
          <cell r="AB1015">
            <v>0</v>
          </cell>
        </row>
        <row r="1016">
          <cell r="P1016">
            <v>0</v>
          </cell>
          <cell r="Z1016">
            <v>0</v>
          </cell>
          <cell r="AA1016">
            <v>0</v>
          </cell>
          <cell r="AB1016">
            <v>0</v>
          </cell>
        </row>
        <row r="1017">
          <cell r="P1017">
            <v>0</v>
          </cell>
          <cell r="Z1017">
            <v>0</v>
          </cell>
          <cell r="AA1017">
            <v>0</v>
          </cell>
          <cell r="AB1017">
            <v>0</v>
          </cell>
        </row>
        <row r="1018">
          <cell r="P1018">
            <v>0</v>
          </cell>
          <cell r="Z1018">
            <v>0</v>
          </cell>
          <cell r="AA1018">
            <v>0</v>
          </cell>
          <cell r="AB1018">
            <v>0</v>
          </cell>
        </row>
        <row r="1019">
          <cell r="P1019">
            <v>0</v>
          </cell>
          <cell r="Z1019">
            <v>0</v>
          </cell>
          <cell r="AA1019">
            <v>0</v>
          </cell>
          <cell r="AB1019">
            <v>0</v>
          </cell>
        </row>
        <row r="1020">
          <cell r="P1020">
            <v>0</v>
          </cell>
          <cell r="Z1020">
            <v>0</v>
          </cell>
          <cell r="AA1020">
            <v>0</v>
          </cell>
          <cell r="AB1020">
            <v>0</v>
          </cell>
        </row>
        <row r="1021">
          <cell r="P1021">
            <v>0</v>
          </cell>
          <cell r="Z1021">
            <v>0</v>
          </cell>
          <cell r="AA1021">
            <v>0</v>
          </cell>
          <cell r="AB1021">
            <v>0</v>
          </cell>
        </row>
        <row r="1022">
          <cell r="P1022">
            <v>0</v>
          </cell>
          <cell r="Z1022">
            <v>0</v>
          </cell>
          <cell r="AA1022">
            <v>0</v>
          </cell>
          <cell r="AB1022">
            <v>0</v>
          </cell>
        </row>
        <row r="1023">
          <cell r="P1023">
            <v>0</v>
          </cell>
          <cell r="Z1023">
            <v>0</v>
          </cell>
          <cell r="AA1023">
            <v>0</v>
          </cell>
          <cell r="AB1023">
            <v>0</v>
          </cell>
        </row>
        <row r="1024">
          <cell r="P1024">
            <v>0</v>
          </cell>
          <cell r="Z1024">
            <v>0</v>
          </cell>
          <cell r="AA1024">
            <v>0</v>
          </cell>
          <cell r="AB1024">
            <v>0</v>
          </cell>
        </row>
        <row r="1025">
          <cell r="P1025">
            <v>0</v>
          </cell>
          <cell r="Z1025">
            <v>0</v>
          </cell>
          <cell r="AA1025">
            <v>0</v>
          </cell>
          <cell r="AB1025">
            <v>0</v>
          </cell>
        </row>
        <row r="1026">
          <cell r="P1026">
            <v>0</v>
          </cell>
          <cell r="Z1026">
            <v>0</v>
          </cell>
          <cell r="AA1026">
            <v>0</v>
          </cell>
          <cell r="AB1026">
            <v>0</v>
          </cell>
        </row>
        <row r="1027">
          <cell r="P1027">
            <v>0</v>
          </cell>
          <cell r="Z1027">
            <v>0</v>
          </cell>
          <cell r="AA1027">
            <v>0</v>
          </cell>
          <cell r="AB1027">
            <v>0</v>
          </cell>
        </row>
        <row r="1028">
          <cell r="B1028" t="str">
            <v>Összesen</v>
          </cell>
          <cell r="D1028" t="str">
            <v>500 sz.Szakm.Int.és Szakk.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>
            <v>0</v>
          </cell>
          <cell r="AA1028">
            <v>0</v>
          </cell>
          <cell r="AB1028">
            <v>0</v>
          </cell>
        </row>
        <row r="1029">
          <cell r="A1029">
            <v>23</v>
          </cell>
          <cell r="B1029" t="str">
            <v>508 sz.Szakm.Int.és Szakk.</v>
          </cell>
          <cell r="C1029">
            <v>1</v>
          </cell>
          <cell r="D1029" t="str">
            <v>00előirányzat</v>
          </cell>
          <cell r="P1029">
            <v>0</v>
          </cell>
          <cell r="Z1029">
            <v>0</v>
          </cell>
          <cell r="AA1029">
            <v>0</v>
          </cell>
          <cell r="AB1029">
            <v>0</v>
          </cell>
        </row>
        <row r="1030">
          <cell r="P1030">
            <v>0</v>
          </cell>
          <cell r="Z1030">
            <v>0</v>
          </cell>
          <cell r="AA1030">
            <v>0</v>
          </cell>
          <cell r="AB1030">
            <v>0</v>
          </cell>
        </row>
        <row r="1031">
          <cell r="P1031">
            <v>0</v>
          </cell>
          <cell r="Z1031">
            <v>0</v>
          </cell>
          <cell r="AA1031">
            <v>0</v>
          </cell>
          <cell r="AB1031">
            <v>0</v>
          </cell>
        </row>
        <row r="1032">
          <cell r="P1032">
            <v>0</v>
          </cell>
          <cell r="Z1032">
            <v>0</v>
          </cell>
          <cell r="AA1032">
            <v>0</v>
          </cell>
          <cell r="AB1032">
            <v>0</v>
          </cell>
        </row>
        <row r="1033">
          <cell r="P1033">
            <v>0</v>
          </cell>
          <cell r="Z1033">
            <v>0</v>
          </cell>
          <cell r="AA1033">
            <v>0</v>
          </cell>
          <cell r="AB1033">
            <v>0</v>
          </cell>
        </row>
        <row r="1034">
          <cell r="P1034">
            <v>0</v>
          </cell>
          <cell r="Z1034">
            <v>0</v>
          </cell>
          <cell r="AA1034">
            <v>0</v>
          </cell>
          <cell r="AB1034">
            <v>0</v>
          </cell>
        </row>
        <row r="1035">
          <cell r="P1035">
            <v>0</v>
          </cell>
          <cell r="Z1035">
            <v>0</v>
          </cell>
          <cell r="AA1035">
            <v>0</v>
          </cell>
          <cell r="AB1035">
            <v>0</v>
          </cell>
        </row>
        <row r="1036">
          <cell r="P1036">
            <v>0</v>
          </cell>
          <cell r="Z1036">
            <v>0</v>
          </cell>
          <cell r="AA1036">
            <v>0</v>
          </cell>
          <cell r="AB1036">
            <v>0</v>
          </cell>
        </row>
        <row r="1037">
          <cell r="P1037">
            <v>0</v>
          </cell>
          <cell r="Z1037">
            <v>0</v>
          </cell>
          <cell r="AA1037">
            <v>0</v>
          </cell>
          <cell r="AB1037">
            <v>0</v>
          </cell>
        </row>
        <row r="1038">
          <cell r="P1038">
            <v>0</v>
          </cell>
          <cell r="Z1038">
            <v>0</v>
          </cell>
          <cell r="AA1038">
            <v>0</v>
          </cell>
          <cell r="AB1038">
            <v>0</v>
          </cell>
        </row>
        <row r="1039">
          <cell r="P1039">
            <v>0</v>
          </cell>
          <cell r="Z1039">
            <v>0</v>
          </cell>
          <cell r="AA1039">
            <v>0</v>
          </cell>
          <cell r="AB1039">
            <v>0</v>
          </cell>
        </row>
        <row r="1040">
          <cell r="P1040">
            <v>0</v>
          </cell>
          <cell r="Z1040">
            <v>0</v>
          </cell>
          <cell r="AA1040">
            <v>0</v>
          </cell>
          <cell r="AB1040">
            <v>0</v>
          </cell>
        </row>
        <row r="1041">
          <cell r="P1041">
            <v>0</v>
          </cell>
          <cell r="Z1041">
            <v>0</v>
          </cell>
          <cell r="AA1041">
            <v>0</v>
          </cell>
          <cell r="AB1041">
            <v>0</v>
          </cell>
        </row>
        <row r="1042">
          <cell r="P1042">
            <v>0</v>
          </cell>
          <cell r="Z1042">
            <v>0</v>
          </cell>
          <cell r="AA1042">
            <v>0</v>
          </cell>
          <cell r="AB1042">
            <v>0</v>
          </cell>
        </row>
        <row r="1043">
          <cell r="P1043">
            <v>0</v>
          </cell>
          <cell r="Z1043">
            <v>0</v>
          </cell>
          <cell r="AA1043">
            <v>0</v>
          </cell>
          <cell r="AB1043">
            <v>0</v>
          </cell>
        </row>
        <row r="1044">
          <cell r="P1044">
            <v>0</v>
          </cell>
          <cell r="Z1044">
            <v>0</v>
          </cell>
          <cell r="AA1044">
            <v>0</v>
          </cell>
          <cell r="AB1044">
            <v>0</v>
          </cell>
        </row>
        <row r="1045">
          <cell r="P1045">
            <v>0</v>
          </cell>
          <cell r="Z1045">
            <v>0</v>
          </cell>
          <cell r="AA1045">
            <v>0</v>
          </cell>
          <cell r="AB1045">
            <v>0</v>
          </cell>
        </row>
        <row r="1046">
          <cell r="P1046">
            <v>0</v>
          </cell>
          <cell r="Z1046">
            <v>0</v>
          </cell>
          <cell r="AA1046">
            <v>0</v>
          </cell>
          <cell r="AB1046">
            <v>0</v>
          </cell>
        </row>
        <row r="1047">
          <cell r="P1047">
            <v>0</v>
          </cell>
          <cell r="Z1047">
            <v>0</v>
          </cell>
          <cell r="AA1047">
            <v>0</v>
          </cell>
          <cell r="AB1047">
            <v>0</v>
          </cell>
        </row>
        <row r="1048">
          <cell r="P1048">
            <v>0</v>
          </cell>
          <cell r="Z1048">
            <v>0</v>
          </cell>
          <cell r="AA1048">
            <v>0</v>
          </cell>
          <cell r="AB1048">
            <v>0</v>
          </cell>
        </row>
        <row r="1049">
          <cell r="P1049">
            <v>0</v>
          </cell>
          <cell r="Z1049">
            <v>0</v>
          </cell>
          <cell r="AA1049">
            <v>0</v>
          </cell>
          <cell r="AB1049">
            <v>0</v>
          </cell>
        </row>
        <row r="1050">
          <cell r="P1050">
            <v>0</v>
          </cell>
          <cell r="Z1050">
            <v>0</v>
          </cell>
          <cell r="AA1050">
            <v>0</v>
          </cell>
          <cell r="AB1050">
            <v>0</v>
          </cell>
        </row>
        <row r="1051">
          <cell r="P1051">
            <v>0</v>
          </cell>
          <cell r="Z1051">
            <v>0</v>
          </cell>
          <cell r="AA1051">
            <v>0</v>
          </cell>
          <cell r="AB1051">
            <v>0</v>
          </cell>
        </row>
        <row r="1052">
          <cell r="B1052" t="str">
            <v>Összesen</v>
          </cell>
          <cell r="D1052" t="str">
            <v>508 sz.Szakm.Int.és Szakk.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</row>
        <row r="1053">
          <cell r="A1053">
            <v>24</v>
          </cell>
          <cell r="B1053" t="str">
            <v>Pécsi Ker.Id.F.és Vend.Szk.</v>
          </cell>
          <cell r="C1053">
            <v>1</v>
          </cell>
          <cell r="D1053" t="str">
            <v>00előirányzat</v>
          </cell>
          <cell r="P1053">
            <v>0</v>
          </cell>
          <cell r="Z1053">
            <v>0</v>
          </cell>
          <cell r="AA1053">
            <v>0</v>
          </cell>
          <cell r="AB1053">
            <v>0</v>
          </cell>
        </row>
        <row r="1054">
          <cell r="P1054">
            <v>0</v>
          </cell>
          <cell r="Z1054">
            <v>0</v>
          </cell>
          <cell r="AA1054">
            <v>0</v>
          </cell>
          <cell r="AB1054">
            <v>0</v>
          </cell>
        </row>
        <row r="1055">
          <cell r="P1055">
            <v>0</v>
          </cell>
          <cell r="Z1055">
            <v>0</v>
          </cell>
          <cell r="AA1055">
            <v>0</v>
          </cell>
          <cell r="AB1055">
            <v>0</v>
          </cell>
        </row>
        <row r="1056">
          <cell r="P1056">
            <v>0</v>
          </cell>
          <cell r="Z1056">
            <v>0</v>
          </cell>
          <cell r="AA1056">
            <v>0</v>
          </cell>
          <cell r="AB1056">
            <v>0</v>
          </cell>
        </row>
        <row r="1057">
          <cell r="P1057">
            <v>0</v>
          </cell>
          <cell r="Z1057">
            <v>0</v>
          </cell>
          <cell r="AA1057">
            <v>0</v>
          </cell>
          <cell r="AB1057">
            <v>0</v>
          </cell>
        </row>
        <row r="1058">
          <cell r="P1058">
            <v>0</v>
          </cell>
          <cell r="Z1058">
            <v>0</v>
          </cell>
          <cell r="AA1058">
            <v>0</v>
          </cell>
          <cell r="AB1058">
            <v>0</v>
          </cell>
        </row>
        <row r="1059">
          <cell r="P1059">
            <v>0</v>
          </cell>
          <cell r="Z1059">
            <v>0</v>
          </cell>
          <cell r="AA1059">
            <v>0</v>
          </cell>
          <cell r="AB1059">
            <v>0</v>
          </cell>
        </row>
        <row r="1060">
          <cell r="P1060">
            <v>0</v>
          </cell>
          <cell r="Z1060">
            <v>0</v>
          </cell>
          <cell r="AA1060">
            <v>0</v>
          </cell>
          <cell r="AB1060">
            <v>0</v>
          </cell>
        </row>
        <row r="1061">
          <cell r="P1061">
            <v>0</v>
          </cell>
          <cell r="Z1061">
            <v>0</v>
          </cell>
          <cell r="AA1061">
            <v>0</v>
          </cell>
          <cell r="AB1061">
            <v>0</v>
          </cell>
        </row>
        <row r="1062">
          <cell r="P1062">
            <v>0</v>
          </cell>
          <cell r="Z1062">
            <v>0</v>
          </cell>
          <cell r="AA1062">
            <v>0</v>
          </cell>
          <cell r="AB1062">
            <v>0</v>
          </cell>
        </row>
        <row r="1063">
          <cell r="P1063">
            <v>0</v>
          </cell>
          <cell r="Z1063">
            <v>0</v>
          </cell>
          <cell r="AA1063">
            <v>0</v>
          </cell>
          <cell r="AB1063">
            <v>0</v>
          </cell>
        </row>
        <row r="1064">
          <cell r="P1064">
            <v>0</v>
          </cell>
          <cell r="Z1064">
            <v>0</v>
          </cell>
          <cell r="AA1064">
            <v>0</v>
          </cell>
          <cell r="AB1064">
            <v>0</v>
          </cell>
        </row>
        <row r="1065">
          <cell r="P1065">
            <v>0</v>
          </cell>
          <cell r="Z1065">
            <v>0</v>
          </cell>
          <cell r="AA1065">
            <v>0</v>
          </cell>
          <cell r="AB1065">
            <v>0</v>
          </cell>
        </row>
        <row r="1066">
          <cell r="P1066">
            <v>0</v>
          </cell>
          <cell r="Z1066">
            <v>0</v>
          </cell>
          <cell r="AA1066">
            <v>0</v>
          </cell>
          <cell r="AB1066">
            <v>0</v>
          </cell>
        </row>
        <row r="1067">
          <cell r="P1067">
            <v>0</v>
          </cell>
          <cell r="Z1067">
            <v>0</v>
          </cell>
          <cell r="AA1067">
            <v>0</v>
          </cell>
          <cell r="AB1067">
            <v>0</v>
          </cell>
        </row>
        <row r="1068">
          <cell r="P1068">
            <v>0</v>
          </cell>
          <cell r="Z1068">
            <v>0</v>
          </cell>
          <cell r="AA1068">
            <v>0</v>
          </cell>
          <cell r="AB1068">
            <v>0</v>
          </cell>
        </row>
        <row r="1069">
          <cell r="P1069">
            <v>0</v>
          </cell>
          <cell r="Z1069">
            <v>0</v>
          </cell>
          <cell r="AA1069">
            <v>0</v>
          </cell>
          <cell r="AB1069">
            <v>0</v>
          </cell>
        </row>
        <row r="1070">
          <cell r="P1070">
            <v>0</v>
          </cell>
          <cell r="Z1070">
            <v>0</v>
          </cell>
          <cell r="AA1070">
            <v>0</v>
          </cell>
          <cell r="AB1070">
            <v>0</v>
          </cell>
        </row>
        <row r="1071">
          <cell r="P1071">
            <v>0</v>
          </cell>
          <cell r="Z1071">
            <v>0</v>
          </cell>
          <cell r="AA1071">
            <v>0</v>
          </cell>
          <cell r="AB1071">
            <v>0</v>
          </cell>
        </row>
        <row r="1072">
          <cell r="P1072">
            <v>0</v>
          </cell>
          <cell r="Z1072">
            <v>0</v>
          </cell>
          <cell r="AA1072">
            <v>0</v>
          </cell>
          <cell r="AB1072">
            <v>0</v>
          </cell>
        </row>
        <row r="1073">
          <cell r="P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4">
          <cell r="P1074">
            <v>0</v>
          </cell>
          <cell r="Z1074">
            <v>0</v>
          </cell>
          <cell r="AA1074">
            <v>0</v>
          </cell>
          <cell r="AB1074">
            <v>0</v>
          </cell>
        </row>
        <row r="1075">
          <cell r="P1075">
            <v>0</v>
          </cell>
          <cell r="Z1075">
            <v>0</v>
          </cell>
          <cell r="AA1075">
            <v>0</v>
          </cell>
          <cell r="AB1075">
            <v>0</v>
          </cell>
        </row>
        <row r="1076">
          <cell r="P1076">
            <v>0</v>
          </cell>
          <cell r="Z1076">
            <v>0</v>
          </cell>
          <cell r="AA1076">
            <v>0</v>
          </cell>
          <cell r="AB1076">
            <v>0</v>
          </cell>
        </row>
        <row r="1077">
          <cell r="B1077" t="str">
            <v>Összesen</v>
          </cell>
          <cell r="D1077" t="str">
            <v>Pécsi Ker.Id.F.és Vend.Szk.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078">
          <cell r="A1078">
            <v>25</v>
          </cell>
          <cell r="B1078" t="str">
            <v>Leöwey K.Gimnázium</v>
          </cell>
          <cell r="C1078">
            <v>1</v>
          </cell>
          <cell r="D1078" t="str">
            <v>00előirányzat</v>
          </cell>
          <cell r="P1078">
            <v>0</v>
          </cell>
          <cell r="Z1078">
            <v>0</v>
          </cell>
          <cell r="AA1078">
            <v>0</v>
          </cell>
          <cell r="AB1078">
            <v>0</v>
          </cell>
        </row>
        <row r="1079">
          <cell r="P1079">
            <v>0</v>
          </cell>
          <cell r="Z1079">
            <v>0</v>
          </cell>
          <cell r="AA1079">
            <v>0</v>
          </cell>
          <cell r="AB1079">
            <v>0</v>
          </cell>
        </row>
        <row r="1080">
          <cell r="P1080">
            <v>0</v>
          </cell>
          <cell r="Z1080">
            <v>0</v>
          </cell>
          <cell r="AA1080">
            <v>0</v>
          </cell>
          <cell r="AB1080">
            <v>0</v>
          </cell>
        </row>
        <row r="1081">
          <cell r="P1081">
            <v>0</v>
          </cell>
          <cell r="Z1081">
            <v>0</v>
          </cell>
          <cell r="AA1081">
            <v>0</v>
          </cell>
          <cell r="AB1081">
            <v>0</v>
          </cell>
        </row>
        <row r="1082">
          <cell r="P1082">
            <v>0</v>
          </cell>
          <cell r="Z1082">
            <v>0</v>
          </cell>
          <cell r="AA1082">
            <v>0</v>
          </cell>
          <cell r="AB1082">
            <v>0</v>
          </cell>
        </row>
        <row r="1083">
          <cell r="P1083">
            <v>0</v>
          </cell>
          <cell r="Z1083">
            <v>0</v>
          </cell>
          <cell r="AA1083">
            <v>0</v>
          </cell>
          <cell r="AB1083">
            <v>0</v>
          </cell>
        </row>
        <row r="1084">
          <cell r="P1084">
            <v>0</v>
          </cell>
          <cell r="Z1084">
            <v>0</v>
          </cell>
          <cell r="AA1084">
            <v>0</v>
          </cell>
          <cell r="AB1084">
            <v>0</v>
          </cell>
        </row>
        <row r="1085">
          <cell r="P1085">
            <v>0</v>
          </cell>
          <cell r="Z1085">
            <v>0</v>
          </cell>
          <cell r="AA1085">
            <v>0</v>
          </cell>
          <cell r="AB1085">
            <v>0</v>
          </cell>
        </row>
        <row r="1086">
          <cell r="P1086">
            <v>0</v>
          </cell>
          <cell r="Z1086">
            <v>0</v>
          </cell>
          <cell r="AA1086">
            <v>0</v>
          </cell>
          <cell r="AB1086">
            <v>0</v>
          </cell>
        </row>
        <row r="1087">
          <cell r="P1087">
            <v>0</v>
          </cell>
          <cell r="Z1087">
            <v>0</v>
          </cell>
          <cell r="AA1087">
            <v>0</v>
          </cell>
          <cell r="AB1087">
            <v>0</v>
          </cell>
        </row>
        <row r="1088">
          <cell r="P1088">
            <v>0</v>
          </cell>
          <cell r="Z1088">
            <v>0</v>
          </cell>
          <cell r="AA1088">
            <v>0</v>
          </cell>
          <cell r="AB1088">
            <v>0</v>
          </cell>
        </row>
        <row r="1089">
          <cell r="P1089">
            <v>0</v>
          </cell>
          <cell r="Z1089">
            <v>0</v>
          </cell>
          <cell r="AA1089">
            <v>0</v>
          </cell>
          <cell r="AB1089">
            <v>0</v>
          </cell>
        </row>
        <row r="1090">
          <cell r="P1090">
            <v>0</v>
          </cell>
          <cell r="Z1090">
            <v>0</v>
          </cell>
          <cell r="AA1090">
            <v>0</v>
          </cell>
          <cell r="AB1090">
            <v>0</v>
          </cell>
        </row>
        <row r="1091">
          <cell r="P1091">
            <v>0</v>
          </cell>
          <cell r="Z1091">
            <v>0</v>
          </cell>
          <cell r="AA1091">
            <v>0</v>
          </cell>
          <cell r="AB1091">
            <v>0</v>
          </cell>
        </row>
        <row r="1092">
          <cell r="P1092">
            <v>0</v>
          </cell>
          <cell r="Z1092">
            <v>0</v>
          </cell>
          <cell r="AA1092">
            <v>0</v>
          </cell>
          <cell r="AB1092">
            <v>0</v>
          </cell>
        </row>
        <row r="1093">
          <cell r="P1093">
            <v>0</v>
          </cell>
          <cell r="Z1093">
            <v>0</v>
          </cell>
          <cell r="AA1093">
            <v>0</v>
          </cell>
          <cell r="AB1093">
            <v>0</v>
          </cell>
        </row>
        <row r="1094">
          <cell r="P1094">
            <v>0</v>
          </cell>
          <cell r="Z1094">
            <v>0</v>
          </cell>
          <cell r="AA1094">
            <v>0</v>
          </cell>
          <cell r="AB1094">
            <v>0</v>
          </cell>
        </row>
        <row r="1095">
          <cell r="P1095">
            <v>0</v>
          </cell>
          <cell r="Z1095">
            <v>0</v>
          </cell>
          <cell r="AA1095">
            <v>0</v>
          </cell>
          <cell r="AB1095">
            <v>0</v>
          </cell>
        </row>
        <row r="1096">
          <cell r="P1096">
            <v>0</v>
          </cell>
          <cell r="Z1096">
            <v>0</v>
          </cell>
          <cell r="AA1096">
            <v>0</v>
          </cell>
          <cell r="AB1096">
            <v>0</v>
          </cell>
        </row>
        <row r="1097">
          <cell r="P1097">
            <v>0</v>
          </cell>
          <cell r="Z1097">
            <v>0</v>
          </cell>
          <cell r="AA1097">
            <v>0</v>
          </cell>
          <cell r="AB1097">
            <v>0</v>
          </cell>
        </row>
        <row r="1098">
          <cell r="P1098">
            <v>0</v>
          </cell>
          <cell r="Z1098">
            <v>0</v>
          </cell>
          <cell r="AA1098">
            <v>0</v>
          </cell>
          <cell r="AB1098">
            <v>0</v>
          </cell>
        </row>
        <row r="1099">
          <cell r="P1099">
            <v>0</v>
          </cell>
          <cell r="Z1099">
            <v>0</v>
          </cell>
          <cell r="AA1099">
            <v>0</v>
          </cell>
          <cell r="AB1099">
            <v>0</v>
          </cell>
        </row>
        <row r="1100">
          <cell r="P1100">
            <v>0</v>
          </cell>
          <cell r="Z1100">
            <v>0</v>
          </cell>
          <cell r="AA1100">
            <v>0</v>
          </cell>
          <cell r="AB1100">
            <v>0</v>
          </cell>
        </row>
        <row r="1101">
          <cell r="P1101">
            <v>0</v>
          </cell>
          <cell r="Z1101">
            <v>0</v>
          </cell>
          <cell r="AA1101">
            <v>0</v>
          </cell>
          <cell r="AB1101">
            <v>0</v>
          </cell>
        </row>
        <row r="1102">
          <cell r="P1102">
            <v>0</v>
          </cell>
          <cell r="Z1102">
            <v>0</v>
          </cell>
          <cell r="AA1102">
            <v>0</v>
          </cell>
          <cell r="AB1102">
            <v>0</v>
          </cell>
        </row>
        <row r="1103">
          <cell r="P1103">
            <v>0</v>
          </cell>
          <cell r="Z1103">
            <v>0</v>
          </cell>
          <cell r="AA1103">
            <v>0</v>
          </cell>
          <cell r="AB1103">
            <v>0</v>
          </cell>
        </row>
        <row r="1104">
          <cell r="P1104">
            <v>0</v>
          </cell>
          <cell r="Y1104">
            <v>0</v>
          </cell>
          <cell r="Z1104">
            <v>0</v>
          </cell>
          <cell r="AA1104">
            <v>0</v>
          </cell>
          <cell r="AB1104">
            <v>0</v>
          </cell>
        </row>
        <row r="1105">
          <cell r="B1105" t="str">
            <v>Összesen</v>
          </cell>
          <cell r="D1105" t="str">
            <v>Leöwey K.Gimnázium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</row>
        <row r="1106">
          <cell r="A1106">
            <v>26</v>
          </cell>
          <cell r="B1106" t="str">
            <v>Kodály Zoltán Gimnázium</v>
          </cell>
          <cell r="C1106">
            <v>1</v>
          </cell>
          <cell r="D1106" t="str">
            <v>00előirányzat</v>
          </cell>
          <cell r="P1106">
            <v>0</v>
          </cell>
          <cell r="Z1106">
            <v>0</v>
          </cell>
          <cell r="AA1106">
            <v>0</v>
          </cell>
          <cell r="AB1106">
            <v>0</v>
          </cell>
        </row>
        <row r="1107">
          <cell r="P1107">
            <v>0</v>
          </cell>
          <cell r="Z1107">
            <v>0</v>
          </cell>
          <cell r="AA1107">
            <v>0</v>
          </cell>
          <cell r="AB1107">
            <v>0</v>
          </cell>
        </row>
        <row r="1108">
          <cell r="P1108">
            <v>0</v>
          </cell>
          <cell r="Z1108">
            <v>0</v>
          </cell>
          <cell r="AA1108">
            <v>0</v>
          </cell>
          <cell r="AB1108">
            <v>0</v>
          </cell>
        </row>
        <row r="1109">
          <cell r="P1109">
            <v>0</v>
          </cell>
          <cell r="Z1109">
            <v>0</v>
          </cell>
          <cell r="AA1109">
            <v>0</v>
          </cell>
          <cell r="AB1109">
            <v>0</v>
          </cell>
        </row>
        <row r="1110">
          <cell r="P1110">
            <v>0</v>
          </cell>
          <cell r="Z1110">
            <v>0</v>
          </cell>
          <cell r="AA1110">
            <v>0</v>
          </cell>
          <cell r="AB1110">
            <v>0</v>
          </cell>
        </row>
        <row r="1111">
          <cell r="P1111">
            <v>0</v>
          </cell>
          <cell r="Z1111">
            <v>0</v>
          </cell>
          <cell r="AA1111">
            <v>0</v>
          </cell>
          <cell r="AB1111">
            <v>0</v>
          </cell>
        </row>
        <row r="1112">
          <cell r="P1112">
            <v>0</v>
          </cell>
          <cell r="Z1112">
            <v>0</v>
          </cell>
          <cell r="AA1112">
            <v>0</v>
          </cell>
          <cell r="AB1112">
            <v>0</v>
          </cell>
        </row>
        <row r="1113">
          <cell r="P1113">
            <v>0</v>
          </cell>
          <cell r="Z1113">
            <v>0</v>
          </cell>
          <cell r="AA1113">
            <v>0</v>
          </cell>
          <cell r="AB1113">
            <v>0</v>
          </cell>
        </row>
        <row r="1114">
          <cell r="P1114">
            <v>0</v>
          </cell>
          <cell r="Z1114">
            <v>0</v>
          </cell>
          <cell r="AA1114">
            <v>0</v>
          </cell>
          <cell r="AB1114">
            <v>0</v>
          </cell>
        </row>
        <row r="1115">
          <cell r="P1115">
            <v>0</v>
          </cell>
          <cell r="Z1115">
            <v>0</v>
          </cell>
          <cell r="AA1115">
            <v>0</v>
          </cell>
          <cell r="AB1115">
            <v>0</v>
          </cell>
        </row>
        <row r="1116">
          <cell r="P1116">
            <v>0</v>
          </cell>
          <cell r="Z1116">
            <v>0</v>
          </cell>
          <cell r="AA1116">
            <v>0</v>
          </cell>
          <cell r="AB1116">
            <v>0</v>
          </cell>
        </row>
        <row r="1117">
          <cell r="P1117">
            <v>0</v>
          </cell>
          <cell r="Z1117">
            <v>0</v>
          </cell>
          <cell r="AA1117">
            <v>0</v>
          </cell>
          <cell r="AB1117">
            <v>0</v>
          </cell>
        </row>
        <row r="1118">
          <cell r="P1118">
            <v>0</v>
          </cell>
          <cell r="Z1118">
            <v>0</v>
          </cell>
          <cell r="AA1118">
            <v>0</v>
          </cell>
          <cell r="AB1118">
            <v>0</v>
          </cell>
        </row>
        <row r="1119">
          <cell r="P1119">
            <v>0</v>
          </cell>
          <cell r="Z1119">
            <v>0</v>
          </cell>
          <cell r="AA1119">
            <v>0</v>
          </cell>
          <cell r="AB1119">
            <v>0</v>
          </cell>
        </row>
        <row r="1120">
          <cell r="P1120">
            <v>0</v>
          </cell>
          <cell r="Z1120">
            <v>0</v>
          </cell>
          <cell r="AA1120">
            <v>0</v>
          </cell>
          <cell r="AB1120">
            <v>0</v>
          </cell>
        </row>
        <row r="1121">
          <cell r="P1121">
            <v>0</v>
          </cell>
          <cell r="Z1121">
            <v>0</v>
          </cell>
          <cell r="AA1121">
            <v>0</v>
          </cell>
          <cell r="AB1121">
            <v>0</v>
          </cell>
        </row>
        <row r="1122">
          <cell r="P1122">
            <v>0</v>
          </cell>
          <cell r="Z1122">
            <v>0</v>
          </cell>
          <cell r="AA1122">
            <v>0</v>
          </cell>
          <cell r="AB1122">
            <v>0</v>
          </cell>
        </row>
        <row r="1123">
          <cell r="P1123">
            <v>0</v>
          </cell>
          <cell r="Z1123">
            <v>0</v>
          </cell>
          <cell r="AA1123">
            <v>0</v>
          </cell>
          <cell r="AB1123">
            <v>0</v>
          </cell>
        </row>
        <row r="1124">
          <cell r="P1124">
            <v>0</v>
          </cell>
          <cell r="Z1124">
            <v>0</v>
          </cell>
          <cell r="AA1124">
            <v>0</v>
          </cell>
          <cell r="AB1124">
            <v>0</v>
          </cell>
        </row>
        <row r="1125">
          <cell r="P1125">
            <v>0</v>
          </cell>
          <cell r="Z1125">
            <v>0</v>
          </cell>
          <cell r="AA1125">
            <v>0</v>
          </cell>
          <cell r="AB1125">
            <v>0</v>
          </cell>
        </row>
        <row r="1126">
          <cell r="P1126">
            <v>0</v>
          </cell>
          <cell r="Z1126">
            <v>0</v>
          </cell>
          <cell r="AA1126">
            <v>0</v>
          </cell>
          <cell r="AB1126">
            <v>0</v>
          </cell>
        </row>
        <row r="1127">
          <cell r="B1127" t="str">
            <v>Összesen</v>
          </cell>
          <cell r="D1127" t="str">
            <v>Kodály Zoltán Gimnázium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</row>
        <row r="1128">
          <cell r="A1128">
            <v>28</v>
          </cell>
          <cell r="B1128" t="str">
            <v>Széchenyi I.G.és Ip.Hirk.Szk.</v>
          </cell>
          <cell r="C1128">
            <v>1</v>
          </cell>
          <cell r="D1128" t="str">
            <v>00előirányzat</v>
          </cell>
          <cell r="P1128">
            <v>0</v>
          </cell>
          <cell r="Z1128">
            <v>0</v>
          </cell>
          <cell r="AA1128">
            <v>0</v>
          </cell>
          <cell r="AB1128">
            <v>0</v>
          </cell>
        </row>
        <row r="1129">
          <cell r="P1129">
            <v>0</v>
          </cell>
          <cell r="Z1129">
            <v>0</v>
          </cell>
          <cell r="AA1129">
            <v>0</v>
          </cell>
          <cell r="AB1129">
            <v>0</v>
          </cell>
        </row>
        <row r="1130">
          <cell r="P1130">
            <v>0</v>
          </cell>
          <cell r="Z1130">
            <v>0</v>
          </cell>
          <cell r="AA1130">
            <v>0</v>
          </cell>
          <cell r="AB1130">
            <v>0</v>
          </cell>
        </row>
        <row r="1131">
          <cell r="P1131">
            <v>0</v>
          </cell>
          <cell r="Z1131">
            <v>0</v>
          </cell>
          <cell r="AA1131">
            <v>0</v>
          </cell>
          <cell r="AB1131">
            <v>0</v>
          </cell>
        </row>
        <row r="1132">
          <cell r="P1132">
            <v>0</v>
          </cell>
          <cell r="Z1132">
            <v>0</v>
          </cell>
          <cell r="AA1132">
            <v>0</v>
          </cell>
          <cell r="AB1132">
            <v>0</v>
          </cell>
        </row>
        <row r="1133">
          <cell r="P1133">
            <v>0</v>
          </cell>
          <cell r="Z1133">
            <v>0</v>
          </cell>
          <cell r="AA1133">
            <v>0</v>
          </cell>
          <cell r="AB1133">
            <v>0</v>
          </cell>
        </row>
        <row r="1134">
          <cell r="P1134">
            <v>0</v>
          </cell>
          <cell r="Z1134">
            <v>0</v>
          </cell>
          <cell r="AA1134">
            <v>0</v>
          </cell>
          <cell r="AB1134">
            <v>0</v>
          </cell>
        </row>
        <row r="1135">
          <cell r="P1135">
            <v>0</v>
          </cell>
          <cell r="Z1135">
            <v>0</v>
          </cell>
          <cell r="AA1135">
            <v>0</v>
          </cell>
          <cell r="AB1135">
            <v>0</v>
          </cell>
        </row>
        <row r="1136">
          <cell r="P1136">
            <v>0</v>
          </cell>
          <cell r="Z1136">
            <v>0</v>
          </cell>
          <cell r="AA1136">
            <v>0</v>
          </cell>
          <cell r="AB1136">
            <v>0</v>
          </cell>
        </row>
        <row r="1137">
          <cell r="P1137">
            <v>0</v>
          </cell>
          <cell r="Z1137">
            <v>0</v>
          </cell>
          <cell r="AA1137">
            <v>0</v>
          </cell>
          <cell r="AB1137">
            <v>0</v>
          </cell>
        </row>
        <row r="1138">
          <cell r="P1138">
            <v>0</v>
          </cell>
          <cell r="Z1138">
            <v>0</v>
          </cell>
          <cell r="AA1138">
            <v>0</v>
          </cell>
          <cell r="AB1138">
            <v>0</v>
          </cell>
        </row>
        <row r="1139">
          <cell r="P1139">
            <v>0</v>
          </cell>
          <cell r="Z1139">
            <v>0</v>
          </cell>
          <cell r="AA1139">
            <v>0</v>
          </cell>
          <cell r="AB1139">
            <v>0</v>
          </cell>
        </row>
        <row r="1140">
          <cell r="P1140">
            <v>0</v>
          </cell>
          <cell r="Z1140">
            <v>0</v>
          </cell>
          <cell r="AA1140">
            <v>0</v>
          </cell>
          <cell r="AB1140">
            <v>0</v>
          </cell>
        </row>
        <row r="1141">
          <cell r="P1141">
            <v>0</v>
          </cell>
          <cell r="Z1141">
            <v>0</v>
          </cell>
          <cell r="AA1141">
            <v>0</v>
          </cell>
          <cell r="AB1141">
            <v>0</v>
          </cell>
        </row>
        <row r="1142">
          <cell r="P1142">
            <v>0</v>
          </cell>
          <cell r="Z1142">
            <v>0</v>
          </cell>
          <cell r="AA1142">
            <v>0</v>
          </cell>
          <cell r="AB1142">
            <v>0</v>
          </cell>
        </row>
        <row r="1143">
          <cell r="P1143">
            <v>0</v>
          </cell>
          <cell r="Z1143">
            <v>0</v>
          </cell>
          <cell r="AA1143">
            <v>0</v>
          </cell>
          <cell r="AB1143">
            <v>0</v>
          </cell>
        </row>
        <row r="1144">
          <cell r="P1144">
            <v>0</v>
          </cell>
          <cell r="Z1144">
            <v>0</v>
          </cell>
          <cell r="AA1144">
            <v>0</v>
          </cell>
          <cell r="AB1144">
            <v>0</v>
          </cell>
        </row>
        <row r="1145">
          <cell r="P1145">
            <v>0</v>
          </cell>
          <cell r="Z1145">
            <v>0</v>
          </cell>
          <cell r="AA1145">
            <v>0</v>
          </cell>
          <cell r="AB1145">
            <v>0</v>
          </cell>
        </row>
        <row r="1146">
          <cell r="P1146">
            <v>0</v>
          </cell>
          <cell r="Z1146">
            <v>0</v>
          </cell>
          <cell r="AA1146">
            <v>0</v>
          </cell>
          <cell r="AB1146">
            <v>0</v>
          </cell>
        </row>
        <row r="1147">
          <cell r="P1147">
            <v>0</v>
          </cell>
          <cell r="Z1147">
            <v>0</v>
          </cell>
          <cell r="AA1147">
            <v>0</v>
          </cell>
          <cell r="AB1147">
            <v>0</v>
          </cell>
        </row>
        <row r="1148">
          <cell r="P1148">
            <v>0</v>
          </cell>
          <cell r="Z1148">
            <v>0</v>
          </cell>
          <cell r="AA1148">
            <v>0</v>
          </cell>
          <cell r="AB1148">
            <v>0</v>
          </cell>
        </row>
        <row r="1149">
          <cell r="P1149">
            <v>0</v>
          </cell>
          <cell r="Z1149">
            <v>0</v>
          </cell>
          <cell r="AA1149">
            <v>0</v>
          </cell>
          <cell r="AB1149">
            <v>0</v>
          </cell>
        </row>
        <row r="1150">
          <cell r="P1150">
            <v>0</v>
          </cell>
          <cell r="Z1150">
            <v>0</v>
          </cell>
          <cell r="AA1150">
            <v>0</v>
          </cell>
          <cell r="AB1150">
            <v>0</v>
          </cell>
        </row>
        <row r="1151">
          <cell r="P1151">
            <v>0</v>
          </cell>
          <cell r="Z1151">
            <v>0</v>
          </cell>
          <cell r="AA1151">
            <v>0</v>
          </cell>
          <cell r="AB1151">
            <v>0</v>
          </cell>
        </row>
        <row r="1152">
          <cell r="P1152">
            <v>0</v>
          </cell>
          <cell r="Z1152">
            <v>0</v>
          </cell>
          <cell r="AA1152">
            <v>0</v>
          </cell>
          <cell r="AB1152">
            <v>0</v>
          </cell>
        </row>
        <row r="1153">
          <cell r="B1153" t="str">
            <v>Összesen</v>
          </cell>
          <cell r="D1153" t="str">
            <v>Széchenyi I.G.és Ip.Hirk.Szk.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</row>
        <row r="1154">
          <cell r="A1154">
            <v>30</v>
          </cell>
          <cell r="B1154" t="str">
            <v>Zipernowsky K.Ipari Szakk.</v>
          </cell>
          <cell r="C1154">
            <v>1</v>
          </cell>
          <cell r="D1154" t="str">
            <v>00előirányzat</v>
          </cell>
          <cell r="P1154">
            <v>0</v>
          </cell>
          <cell r="Z1154">
            <v>0</v>
          </cell>
          <cell r="AA1154">
            <v>0</v>
          </cell>
          <cell r="AB1154">
            <v>0</v>
          </cell>
        </row>
        <row r="1155">
          <cell r="P1155">
            <v>0</v>
          </cell>
          <cell r="Z1155">
            <v>0</v>
          </cell>
          <cell r="AA1155">
            <v>0</v>
          </cell>
          <cell r="AB1155">
            <v>0</v>
          </cell>
        </row>
        <row r="1156">
          <cell r="P1156">
            <v>0</v>
          </cell>
          <cell r="Z1156">
            <v>0</v>
          </cell>
          <cell r="AA1156">
            <v>0</v>
          </cell>
          <cell r="AB1156">
            <v>0</v>
          </cell>
        </row>
        <row r="1157">
          <cell r="P1157">
            <v>0</v>
          </cell>
          <cell r="Z1157">
            <v>0</v>
          </cell>
          <cell r="AA1157">
            <v>0</v>
          </cell>
          <cell r="AB1157">
            <v>0</v>
          </cell>
        </row>
        <row r="1158">
          <cell r="P1158">
            <v>0</v>
          </cell>
          <cell r="Z1158">
            <v>0</v>
          </cell>
          <cell r="AA1158">
            <v>0</v>
          </cell>
          <cell r="AB1158">
            <v>0</v>
          </cell>
        </row>
        <row r="1159">
          <cell r="P1159">
            <v>0</v>
          </cell>
          <cell r="Z1159">
            <v>0</v>
          </cell>
          <cell r="AA1159">
            <v>0</v>
          </cell>
          <cell r="AB1159">
            <v>0</v>
          </cell>
        </row>
        <row r="1160">
          <cell r="P1160">
            <v>0</v>
          </cell>
          <cell r="Z1160">
            <v>0</v>
          </cell>
          <cell r="AA1160">
            <v>0</v>
          </cell>
          <cell r="AB1160">
            <v>0</v>
          </cell>
        </row>
        <row r="1161">
          <cell r="P1161">
            <v>0</v>
          </cell>
          <cell r="Z1161">
            <v>0</v>
          </cell>
          <cell r="AA1161">
            <v>0</v>
          </cell>
          <cell r="AB1161">
            <v>0</v>
          </cell>
        </row>
        <row r="1162">
          <cell r="P1162">
            <v>0</v>
          </cell>
          <cell r="Z1162">
            <v>0</v>
          </cell>
          <cell r="AA1162">
            <v>0</v>
          </cell>
          <cell r="AB1162">
            <v>0</v>
          </cell>
        </row>
        <row r="1163">
          <cell r="P1163">
            <v>0</v>
          </cell>
          <cell r="Z1163">
            <v>0</v>
          </cell>
          <cell r="AA1163">
            <v>0</v>
          </cell>
          <cell r="AB1163">
            <v>0</v>
          </cell>
        </row>
        <row r="1164">
          <cell r="P1164">
            <v>0</v>
          </cell>
          <cell r="Z1164">
            <v>0</v>
          </cell>
          <cell r="AA1164">
            <v>0</v>
          </cell>
          <cell r="AB1164">
            <v>0</v>
          </cell>
        </row>
        <row r="1165">
          <cell r="P1165">
            <v>0</v>
          </cell>
          <cell r="Z1165">
            <v>0</v>
          </cell>
          <cell r="AA1165">
            <v>0</v>
          </cell>
          <cell r="AB1165">
            <v>0</v>
          </cell>
        </row>
        <row r="1166">
          <cell r="P1166">
            <v>0</v>
          </cell>
          <cell r="Z1166">
            <v>0</v>
          </cell>
          <cell r="AA1166">
            <v>0</v>
          </cell>
          <cell r="AB1166">
            <v>0</v>
          </cell>
        </row>
        <row r="1167">
          <cell r="P1167">
            <v>0</v>
          </cell>
          <cell r="Z1167">
            <v>0</v>
          </cell>
          <cell r="AA1167">
            <v>0</v>
          </cell>
          <cell r="AB1167">
            <v>0</v>
          </cell>
        </row>
        <row r="1168">
          <cell r="P1168">
            <v>0</v>
          </cell>
          <cell r="Z1168">
            <v>0</v>
          </cell>
          <cell r="AA1168">
            <v>0</v>
          </cell>
          <cell r="AB1168">
            <v>0</v>
          </cell>
        </row>
        <row r="1169">
          <cell r="P1169">
            <v>0</v>
          </cell>
          <cell r="Z1169">
            <v>0</v>
          </cell>
          <cell r="AA1169">
            <v>0</v>
          </cell>
          <cell r="AB1169">
            <v>0</v>
          </cell>
        </row>
        <row r="1170">
          <cell r="P1170">
            <v>0</v>
          </cell>
          <cell r="Z1170">
            <v>0</v>
          </cell>
          <cell r="AA1170">
            <v>0</v>
          </cell>
          <cell r="AB1170">
            <v>0</v>
          </cell>
        </row>
        <row r="1171">
          <cell r="P1171">
            <v>0</v>
          </cell>
          <cell r="Z1171">
            <v>0</v>
          </cell>
          <cell r="AA1171">
            <v>0</v>
          </cell>
          <cell r="AB1171">
            <v>0</v>
          </cell>
        </row>
        <row r="1172">
          <cell r="P1172">
            <v>0</v>
          </cell>
          <cell r="Z1172">
            <v>0</v>
          </cell>
          <cell r="AA1172">
            <v>0</v>
          </cell>
          <cell r="AB1172">
            <v>0</v>
          </cell>
        </row>
        <row r="1173">
          <cell r="P1173">
            <v>0</v>
          </cell>
          <cell r="Z1173">
            <v>0</v>
          </cell>
          <cell r="AA1173">
            <v>0</v>
          </cell>
          <cell r="AB1173">
            <v>0</v>
          </cell>
        </row>
        <row r="1174">
          <cell r="P1174">
            <v>0</v>
          </cell>
          <cell r="Z1174">
            <v>0</v>
          </cell>
          <cell r="AA1174">
            <v>0</v>
          </cell>
          <cell r="AB1174">
            <v>0</v>
          </cell>
        </row>
        <row r="1175">
          <cell r="P1175">
            <v>0</v>
          </cell>
          <cell r="Z1175">
            <v>0</v>
          </cell>
          <cell r="AA1175">
            <v>0</v>
          </cell>
          <cell r="AB1175">
            <v>0</v>
          </cell>
        </row>
        <row r="1176">
          <cell r="B1176" t="str">
            <v>Összesen</v>
          </cell>
          <cell r="D1176" t="str">
            <v>Zipernowsky K.Ipari Szakk.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>
            <v>0</v>
          </cell>
          <cell r="P1176">
            <v>0</v>
          </cell>
          <cell r="Q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0</v>
          </cell>
          <cell r="V1176">
            <v>0</v>
          </cell>
          <cell r="W1176">
            <v>0</v>
          </cell>
          <cell r="X1176">
            <v>0</v>
          </cell>
          <cell r="Y1176">
            <v>0</v>
          </cell>
          <cell r="Z1176">
            <v>0</v>
          </cell>
          <cell r="AA1176">
            <v>0</v>
          </cell>
          <cell r="AB1176">
            <v>0</v>
          </cell>
        </row>
        <row r="1177">
          <cell r="A1177">
            <v>31</v>
          </cell>
          <cell r="B1177" t="str">
            <v>Pollack M.Épitőipari Szakk.</v>
          </cell>
          <cell r="C1177">
            <v>1</v>
          </cell>
          <cell r="D1177" t="str">
            <v>00előirányzat</v>
          </cell>
          <cell r="P1177">
            <v>0</v>
          </cell>
          <cell r="Z1177">
            <v>0</v>
          </cell>
          <cell r="AA1177">
            <v>0</v>
          </cell>
          <cell r="AB1177">
            <v>0</v>
          </cell>
        </row>
        <row r="1178">
          <cell r="P1178">
            <v>0</v>
          </cell>
          <cell r="Z1178">
            <v>0</v>
          </cell>
          <cell r="AA1178">
            <v>0</v>
          </cell>
          <cell r="AB1178">
            <v>0</v>
          </cell>
        </row>
        <row r="1179">
          <cell r="P1179">
            <v>0</v>
          </cell>
          <cell r="Z1179">
            <v>0</v>
          </cell>
          <cell r="AA1179">
            <v>0</v>
          </cell>
          <cell r="AB1179">
            <v>0</v>
          </cell>
        </row>
        <row r="1180">
          <cell r="P1180">
            <v>0</v>
          </cell>
          <cell r="Z1180">
            <v>0</v>
          </cell>
          <cell r="AA1180">
            <v>0</v>
          </cell>
          <cell r="AB1180">
            <v>0</v>
          </cell>
        </row>
        <row r="1181">
          <cell r="P1181">
            <v>0</v>
          </cell>
          <cell r="Z1181">
            <v>0</v>
          </cell>
          <cell r="AA1181">
            <v>0</v>
          </cell>
          <cell r="AB1181">
            <v>0</v>
          </cell>
        </row>
        <row r="1182">
          <cell r="P1182">
            <v>0</v>
          </cell>
          <cell r="Z1182">
            <v>0</v>
          </cell>
          <cell r="AA1182">
            <v>0</v>
          </cell>
          <cell r="AB1182">
            <v>0</v>
          </cell>
        </row>
        <row r="1183">
          <cell r="P1183">
            <v>0</v>
          </cell>
          <cell r="Z1183">
            <v>0</v>
          </cell>
          <cell r="AA1183">
            <v>0</v>
          </cell>
          <cell r="AB1183">
            <v>0</v>
          </cell>
        </row>
        <row r="1184">
          <cell r="P1184">
            <v>0</v>
          </cell>
          <cell r="Z1184">
            <v>0</v>
          </cell>
          <cell r="AA1184">
            <v>0</v>
          </cell>
          <cell r="AB1184">
            <v>0</v>
          </cell>
        </row>
        <row r="1185">
          <cell r="P1185">
            <v>0</v>
          </cell>
          <cell r="Z1185">
            <v>0</v>
          </cell>
          <cell r="AA1185">
            <v>0</v>
          </cell>
          <cell r="AB1185">
            <v>0</v>
          </cell>
        </row>
        <row r="1186">
          <cell r="P1186">
            <v>0</v>
          </cell>
          <cell r="Z1186">
            <v>0</v>
          </cell>
          <cell r="AA1186">
            <v>0</v>
          </cell>
          <cell r="AB1186">
            <v>0</v>
          </cell>
        </row>
        <row r="1187">
          <cell r="P1187">
            <v>0</v>
          </cell>
          <cell r="Z1187">
            <v>0</v>
          </cell>
          <cell r="AA1187">
            <v>0</v>
          </cell>
          <cell r="AB1187">
            <v>0</v>
          </cell>
        </row>
        <row r="1188">
          <cell r="P1188">
            <v>0</v>
          </cell>
          <cell r="Z1188">
            <v>0</v>
          </cell>
          <cell r="AA1188">
            <v>0</v>
          </cell>
          <cell r="AB1188">
            <v>0</v>
          </cell>
        </row>
        <row r="1189">
          <cell r="P1189">
            <v>0</v>
          </cell>
          <cell r="Z1189">
            <v>0</v>
          </cell>
          <cell r="AA1189">
            <v>0</v>
          </cell>
          <cell r="AB1189">
            <v>0</v>
          </cell>
        </row>
        <row r="1190">
          <cell r="P1190">
            <v>0</v>
          </cell>
          <cell r="Z1190">
            <v>0</v>
          </cell>
          <cell r="AA1190">
            <v>0</v>
          </cell>
          <cell r="AB1190">
            <v>0</v>
          </cell>
        </row>
        <row r="1191">
          <cell r="P1191">
            <v>0</v>
          </cell>
          <cell r="Z1191">
            <v>0</v>
          </cell>
          <cell r="AA1191">
            <v>0</v>
          </cell>
          <cell r="AB1191">
            <v>0</v>
          </cell>
        </row>
        <row r="1192">
          <cell r="P1192">
            <v>0</v>
          </cell>
          <cell r="Z1192">
            <v>0</v>
          </cell>
          <cell r="AA1192">
            <v>0</v>
          </cell>
          <cell r="AB1192">
            <v>0</v>
          </cell>
        </row>
        <row r="1193">
          <cell r="P1193">
            <v>0</v>
          </cell>
          <cell r="Z1193">
            <v>0</v>
          </cell>
          <cell r="AA1193">
            <v>0</v>
          </cell>
          <cell r="AB1193">
            <v>0</v>
          </cell>
        </row>
        <row r="1194">
          <cell r="P1194">
            <v>0</v>
          </cell>
          <cell r="Z1194">
            <v>0</v>
          </cell>
          <cell r="AA1194">
            <v>0</v>
          </cell>
          <cell r="AB1194">
            <v>0</v>
          </cell>
        </row>
        <row r="1195">
          <cell r="P1195">
            <v>0</v>
          </cell>
          <cell r="Z1195">
            <v>0</v>
          </cell>
          <cell r="AA1195">
            <v>0</v>
          </cell>
          <cell r="AB1195">
            <v>0</v>
          </cell>
        </row>
        <row r="1196">
          <cell r="P1196">
            <v>0</v>
          </cell>
          <cell r="Z1196">
            <v>0</v>
          </cell>
          <cell r="AA1196">
            <v>0</v>
          </cell>
          <cell r="AB1196">
            <v>0</v>
          </cell>
        </row>
        <row r="1197">
          <cell r="P1197">
            <v>0</v>
          </cell>
          <cell r="Z1197">
            <v>0</v>
          </cell>
          <cell r="AA1197">
            <v>0</v>
          </cell>
          <cell r="AB1197">
            <v>0</v>
          </cell>
        </row>
        <row r="1198">
          <cell r="P1198">
            <v>0</v>
          </cell>
          <cell r="Z1198">
            <v>0</v>
          </cell>
          <cell r="AA1198">
            <v>0</v>
          </cell>
          <cell r="AB1198">
            <v>0</v>
          </cell>
        </row>
        <row r="1199">
          <cell r="P1199">
            <v>0</v>
          </cell>
          <cell r="Z1199">
            <v>0</v>
          </cell>
          <cell r="AA1199">
            <v>0</v>
          </cell>
          <cell r="AB1199">
            <v>0</v>
          </cell>
        </row>
        <row r="1200">
          <cell r="P1200">
            <v>0</v>
          </cell>
          <cell r="Z1200">
            <v>0</v>
          </cell>
          <cell r="AA1200">
            <v>0</v>
          </cell>
          <cell r="AB1200">
            <v>0</v>
          </cell>
        </row>
        <row r="1201">
          <cell r="P1201">
            <v>0</v>
          </cell>
          <cell r="Z1201">
            <v>0</v>
          </cell>
          <cell r="AA1201">
            <v>0</v>
          </cell>
          <cell r="AB1201">
            <v>0</v>
          </cell>
        </row>
        <row r="1202">
          <cell r="P1202">
            <v>0</v>
          </cell>
          <cell r="Z1202">
            <v>0</v>
          </cell>
          <cell r="AA1202">
            <v>0</v>
          </cell>
          <cell r="AB1202">
            <v>0</v>
          </cell>
        </row>
        <row r="1203">
          <cell r="P1203">
            <v>0</v>
          </cell>
          <cell r="Z1203">
            <v>0</v>
          </cell>
          <cell r="AA1203">
            <v>0</v>
          </cell>
          <cell r="AB1203">
            <v>0</v>
          </cell>
        </row>
        <row r="1204">
          <cell r="P1204">
            <v>0</v>
          </cell>
          <cell r="Z1204">
            <v>0</v>
          </cell>
          <cell r="AA1204">
            <v>0</v>
          </cell>
          <cell r="AB1204">
            <v>0</v>
          </cell>
        </row>
        <row r="1205">
          <cell r="P1205">
            <v>0</v>
          </cell>
          <cell r="Z1205">
            <v>0</v>
          </cell>
          <cell r="AA1205">
            <v>0</v>
          </cell>
          <cell r="AB1205">
            <v>0</v>
          </cell>
        </row>
        <row r="1206">
          <cell r="P1206">
            <v>0</v>
          </cell>
          <cell r="Z1206">
            <v>0</v>
          </cell>
          <cell r="AA1206">
            <v>0</v>
          </cell>
          <cell r="AB1206">
            <v>0</v>
          </cell>
        </row>
        <row r="1207">
          <cell r="P1207">
            <v>0</v>
          </cell>
          <cell r="Z1207">
            <v>0</v>
          </cell>
          <cell r="AA1207">
            <v>0</v>
          </cell>
          <cell r="AB1207">
            <v>0</v>
          </cell>
        </row>
        <row r="1208">
          <cell r="P1208">
            <v>0</v>
          </cell>
          <cell r="Z1208">
            <v>0</v>
          </cell>
          <cell r="AA1208">
            <v>0</v>
          </cell>
          <cell r="AB1208">
            <v>0</v>
          </cell>
        </row>
        <row r="1209">
          <cell r="P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</row>
        <row r="1210">
          <cell r="B1210" t="str">
            <v>Összesen</v>
          </cell>
          <cell r="D1210" t="str">
            <v>Pollack M.Épitőipari Szakk.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</row>
        <row r="1211">
          <cell r="A1211">
            <v>32</v>
          </cell>
          <cell r="B1211" t="str">
            <v>Radnóti M.Közgazd.Szakk.</v>
          </cell>
          <cell r="C1211">
            <v>1</v>
          </cell>
          <cell r="D1211" t="str">
            <v>00előirányzat</v>
          </cell>
          <cell r="P1211">
            <v>0</v>
          </cell>
          <cell r="Z1211">
            <v>0</v>
          </cell>
          <cell r="AA1211">
            <v>0</v>
          </cell>
          <cell r="AB1211">
            <v>0</v>
          </cell>
        </row>
        <row r="1212">
          <cell r="P1212">
            <v>0</v>
          </cell>
          <cell r="Z1212">
            <v>0</v>
          </cell>
          <cell r="AA1212">
            <v>0</v>
          </cell>
          <cell r="AB1212">
            <v>0</v>
          </cell>
        </row>
        <row r="1213">
          <cell r="P1213">
            <v>0</v>
          </cell>
          <cell r="Z1213">
            <v>0</v>
          </cell>
          <cell r="AA1213">
            <v>0</v>
          </cell>
          <cell r="AB1213">
            <v>0</v>
          </cell>
        </row>
        <row r="1214">
          <cell r="P1214">
            <v>0</v>
          </cell>
          <cell r="Z1214">
            <v>0</v>
          </cell>
          <cell r="AA1214">
            <v>0</v>
          </cell>
          <cell r="AB1214">
            <v>0</v>
          </cell>
        </row>
        <row r="1215">
          <cell r="P1215">
            <v>0</v>
          </cell>
          <cell r="Z1215">
            <v>0</v>
          </cell>
          <cell r="AA1215">
            <v>0</v>
          </cell>
          <cell r="AB1215">
            <v>0</v>
          </cell>
        </row>
        <row r="1216">
          <cell r="P1216">
            <v>0</v>
          </cell>
          <cell r="Z1216">
            <v>0</v>
          </cell>
          <cell r="AA1216">
            <v>0</v>
          </cell>
          <cell r="AB1216">
            <v>0</v>
          </cell>
        </row>
        <row r="1217">
          <cell r="P1217">
            <v>0</v>
          </cell>
          <cell r="Z1217">
            <v>0</v>
          </cell>
          <cell r="AA1217">
            <v>0</v>
          </cell>
          <cell r="AB1217">
            <v>0</v>
          </cell>
        </row>
        <row r="1218">
          <cell r="P1218">
            <v>0</v>
          </cell>
          <cell r="Z1218">
            <v>0</v>
          </cell>
          <cell r="AA1218">
            <v>0</v>
          </cell>
          <cell r="AB1218">
            <v>0</v>
          </cell>
        </row>
        <row r="1219">
          <cell r="P1219">
            <v>0</v>
          </cell>
          <cell r="Z1219">
            <v>0</v>
          </cell>
          <cell r="AA1219">
            <v>0</v>
          </cell>
          <cell r="AB1219">
            <v>0</v>
          </cell>
        </row>
        <row r="1220">
          <cell r="P1220">
            <v>0</v>
          </cell>
          <cell r="Z1220">
            <v>0</v>
          </cell>
          <cell r="AA1220">
            <v>0</v>
          </cell>
          <cell r="AB1220">
            <v>0</v>
          </cell>
        </row>
        <row r="1221">
          <cell r="P1221">
            <v>0</v>
          </cell>
          <cell r="Z1221">
            <v>0</v>
          </cell>
          <cell r="AA1221">
            <v>0</v>
          </cell>
          <cell r="AB1221">
            <v>0</v>
          </cell>
        </row>
        <row r="1222">
          <cell r="P1222">
            <v>0</v>
          </cell>
          <cell r="Z1222">
            <v>0</v>
          </cell>
          <cell r="AA1222">
            <v>0</v>
          </cell>
          <cell r="AB1222">
            <v>0</v>
          </cell>
        </row>
        <row r="1223">
          <cell r="P1223">
            <v>0</v>
          </cell>
          <cell r="Z1223">
            <v>0</v>
          </cell>
          <cell r="AA1223">
            <v>0</v>
          </cell>
          <cell r="AB1223">
            <v>0</v>
          </cell>
        </row>
        <row r="1224">
          <cell r="P1224">
            <v>0</v>
          </cell>
          <cell r="Z1224">
            <v>0</v>
          </cell>
          <cell r="AA1224">
            <v>0</v>
          </cell>
          <cell r="AB1224">
            <v>0</v>
          </cell>
        </row>
        <row r="1225">
          <cell r="P1225">
            <v>0</v>
          </cell>
          <cell r="Z1225">
            <v>0</v>
          </cell>
          <cell r="AA1225">
            <v>0</v>
          </cell>
          <cell r="AB1225">
            <v>0</v>
          </cell>
        </row>
        <row r="1226">
          <cell r="P1226">
            <v>0</v>
          </cell>
          <cell r="Z1226">
            <v>0</v>
          </cell>
          <cell r="AA1226">
            <v>0</v>
          </cell>
          <cell r="AB1226">
            <v>0</v>
          </cell>
        </row>
        <row r="1227">
          <cell r="P1227">
            <v>0</v>
          </cell>
          <cell r="Z1227">
            <v>0</v>
          </cell>
          <cell r="AA1227">
            <v>0</v>
          </cell>
          <cell r="AB1227">
            <v>0</v>
          </cell>
        </row>
        <row r="1228">
          <cell r="P1228">
            <v>0</v>
          </cell>
          <cell r="Z1228">
            <v>0</v>
          </cell>
          <cell r="AA1228">
            <v>0</v>
          </cell>
          <cell r="AB1228">
            <v>0</v>
          </cell>
        </row>
        <row r="1229">
          <cell r="P1229">
            <v>0</v>
          </cell>
          <cell r="Z1229">
            <v>0</v>
          </cell>
          <cell r="AA1229">
            <v>0</v>
          </cell>
          <cell r="AB1229">
            <v>0</v>
          </cell>
        </row>
        <row r="1230">
          <cell r="P1230">
            <v>0</v>
          </cell>
          <cell r="Z1230">
            <v>0</v>
          </cell>
          <cell r="AA1230">
            <v>0</v>
          </cell>
          <cell r="AB1230">
            <v>0</v>
          </cell>
        </row>
        <row r="1231">
          <cell r="P1231">
            <v>0</v>
          </cell>
          <cell r="Z1231">
            <v>0</v>
          </cell>
          <cell r="AA1231">
            <v>0</v>
          </cell>
          <cell r="AB1231">
            <v>0</v>
          </cell>
        </row>
        <row r="1232">
          <cell r="P1232">
            <v>0</v>
          </cell>
          <cell r="Z1232">
            <v>0</v>
          </cell>
          <cell r="AA1232">
            <v>0</v>
          </cell>
          <cell r="AB1232">
            <v>0</v>
          </cell>
        </row>
        <row r="1233">
          <cell r="P1233">
            <v>0</v>
          </cell>
          <cell r="Z1233">
            <v>0</v>
          </cell>
          <cell r="AA1233">
            <v>0</v>
          </cell>
          <cell r="AB1233">
            <v>0</v>
          </cell>
        </row>
        <row r="1234">
          <cell r="P1234">
            <v>0</v>
          </cell>
          <cell r="Z1234">
            <v>0</v>
          </cell>
          <cell r="AA1234">
            <v>0</v>
          </cell>
          <cell r="AB1234">
            <v>0</v>
          </cell>
        </row>
        <row r="1235">
          <cell r="P1235">
            <v>0</v>
          </cell>
          <cell r="Z1235">
            <v>0</v>
          </cell>
          <cell r="AA1235">
            <v>0</v>
          </cell>
          <cell r="AB1235">
            <v>0</v>
          </cell>
        </row>
        <row r="1236">
          <cell r="P1236">
            <v>0</v>
          </cell>
          <cell r="Z1236">
            <v>0</v>
          </cell>
          <cell r="AA1236">
            <v>0</v>
          </cell>
          <cell r="AB1236">
            <v>0</v>
          </cell>
        </row>
        <row r="1237">
          <cell r="P1237">
            <v>0</v>
          </cell>
          <cell r="Z1237">
            <v>0</v>
          </cell>
          <cell r="AA1237">
            <v>0</v>
          </cell>
          <cell r="AB1237">
            <v>0</v>
          </cell>
        </row>
        <row r="1238">
          <cell r="B1238" t="str">
            <v>Összesen</v>
          </cell>
          <cell r="D1238" t="str">
            <v>Radnóti M.Közgazd.Szakk.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</row>
        <row r="1239">
          <cell r="A1239">
            <v>33</v>
          </cell>
          <cell r="B1239" t="str">
            <v>Művészeti Szakközépiskola</v>
          </cell>
          <cell r="C1239">
            <v>1</v>
          </cell>
          <cell r="D1239" t="str">
            <v>00előirányzat</v>
          </cell>
          <cell r="P1239">
            <v>0</v>
          </cell>
          <cell r="Z1239">
            <v>0</v>
          </cell>
          <cell r="AA1239">
            <v>0</v>
          </cell>
          <cell r="AB1239">
            <v>0</v>
          </cell>
        </row>
        <row r="1240">
          <cell r="P1240">
            <v>0</v>
          </cell>
          <cell r="Z1240">
            <v>0</v>
          </cell>
          <cell r="AA1240">
            <v>0</v>
          </cell>
          <cell r="AB1240">
            <v>0</v>
          </cell>
        </row>
        <row r="1241">
          <cell r="P1241">
            <v>0</v>
          </cell>
          <cell r="Z1241">
            <v>0</v>
          </cell>
          <cell r="AA1241">
            <v>0</v>
          </cell>
          <cell r="AB1241">
            <v>0</v>
          </cell>
        </row>
        <row r="1242">
          <cell r="P1242">
            <v>0</v>
          </cell>
          <cell r="Z1242">
            <v>0</v>
          </cell>
          <cell r="AA1242">
            <v>0</v>
          </cell>
          <cell r="AB1242">
            <v>0</v>
          </cell>
        </row>
        <row r="1243">
          <cell r="P1243">
            <v>0</v>
          </cell>
          <cell r="Z1243">
            <v>0</v>
          </cell>
          <cell r="AA1243">
            <v>0</v>
          </cell>
          <cell r="AB1243">
            <v>0</v>
          </cell>
        </row>
        <row r="1244">
          <cell r="P1244">
            <v>0</v>
          </cell>
          <cell r="Z1244">
            <v>0</v>
          </cell>
          <cell r="AA1244">
            <v>0</v>
          </cell>
          <cell r="AB1244">
            <v>0</v>
          </cell>
        </row>
        <row r="1245">
          <cell r="P1245">
            <v>0</v>
          </cell>
          <cell r="Z1245">
            <v>0</v>
          </cell>
          <cell r="AA1245">
            <v>0</v>
          </cell>
          <cell r="AB1245">
            <v>0</v>
          </cell>
        </row>
        <row r="1246">
          <cell r="P1246">
            <v>0</v>
          </cell>
          <cell r="Z1246">
            <v>0</v>
          </cell>
          <cell r="AA1246">
            <v>0</v>
          </cell>
          <cell r="AB1246">
            <v>0</v>
          </cell>
        </row>
        <row r="1247">
          <cell r="P1247">
            <v>0</v>
          </cell>
          <cell r="Z1247">
            <v>0</v>
          </cell>
          <cell r="AA1247">
            <v>0</v>
          </cell>
          <cell r="AB1247">
            <v>0</v>
          </cell>
        </row>
        <row r="1248">
          <cell r="P1248">
            <v>0</v>
          </cell>
          <cell r="Z1248">
            <v>0</v>
          </cell>
          <cell r="AA1248">
            <v>0</v>
          </cell>
          <cell r="AB1248">
            <v>0</v>
          </cell>
        </row>
        <row r="1249">
          <cell r="P1249">
            <v>0</v>
          </cell>
          <cell r="Z1249">
            <v>0</v>
          </cell>
          <cell r="AA1249">
            <v>0</v>
          </cell>
          <cell r="AB1249">
            <v>0</v>
          </cell>
        </row>
        <row r="1250">
          <cell r="P1250">
            <v>0</v>
          </cell>
          <cell r="Z1250">
            <v>0</v>
          </cell>
          <cell r="AA1250">
            <v>0</v>
          </cell>
          <cell r="AB1250">
            <v>0</v>
          </cell>
        </row>
        <row r="1251">
          <cell r="P1251">
            <v>0</v>
          </cell>
          <cell r="Z1251">
            <v>0</v>
          </cell>
          <cell r="AA1251">
            <v>0</v>
          </cell>
          <cell r="AB1251">
            <v>0</v>
          </cell>
        </row>
        <row r="1252">
          <cell r="P1252">
            <v>0</v>
          </cell>
          <cell r="Z1252">
            <v>0</v>
          </cell>
          <cell r="AA1252">
            <v>0</v>
          </cell>
          <cell r="AB1252">
            <v>0</v>
          </cell>
        </row>
        <row r="1253">
          <cell r="P1253">
            <v>0</v>
          </cell>
          <cell r="Z1253">
            <v>0</v>
          </cell>
          <cell r="AA1253">
            <v>0</v>
          </cell>
          <cell r="AB1253">
            <v>0</v>
          </cell>
        </row>
        <row r="1254">
          <cell r="P1254">
            <v>0</v>
          </cell>
          <cell r="Z1254">
            <v>0</v>
          </cell>
          <cell r="AA1254">
            <v>0</v>
          </cell>
          <cell r="AB1254">
            <v>0</v>
          </cell>
        </row>
        <row r="1255">
          <cell r="P1255">
            <v>0</v>
          </cell>
          <cell r="Z1255">
            <v>0</v>
          </cell>
          <cell r="AA1255">
            <v>0</v>
          </cell>
          <cell r="AB1255">
            <v>0</v>
          </cell>
        </row>
        <row r="1256">
          <cell r="P1256">
            <v>0</v>
          </cell>
          <cell r="Z1256">
            <v>0</v>
          </cell>
          <cell r="AA1256">
            <v>0</v>
          </cell>
          <cell r="AB1256">
            <v>0</v>
          </cell>
        </row>
        <row r="1257">
          <cell r="P1257">
            <v>0</v>
          </cell>
          <cell r="Z1257">
            <v>0</v>
          </cell>
          <cell r="AA1257">
            <v>0</v>
          </cell>
          <cell r="AB1257">
            <v>0</v>
          </cell>
        </row>
        <row r="1258">
          <cell r="P1258">
            <v>0</v>
          </cell>
          <cell r="Z1258">
            <v>0</v>
          </cell>
          <cell r="AA1258">
            <v>0</v>
          </cell>
          <cell r="AB1258">
            <v>0</v>
          </cell>
        </row>
        <row r="1259">
          <cell r="P1259">
            <v>0</v>
          </cell>
          <cell r="Z1259">
            <v>0</v>
          </cell>
          <cell r="AA1259">
            <v>0</v>
          </cell>
          <cell r="AB1259">
            <v>0</v>
          </cell>
        </row>
        <row r="1260">
          <cell r="P1260">
            <v>0</v>
          </cell>
          <cell r="Z1260">
            <v>0</v>
          </cell>
          <cell r="AA1260">
            <v>0</v>
          </cell>
          <cell r="AB1260">
            <v>0</v>
          </cell>
        </row>
        <row r="1261">
          <cell r="P1261">
            <v>0</v>
          </cell>
          <cell r="Z1261">
            <v>0</v>
          </cell>
          <cell r="AA1261">
            <v>0</v>
          </cell>
          <cell r="AB1261">
            <v>0</v>
          </cell>
        </row>
        <row r="1262">
          <cell r="P1262">
            <v>0</v>
          </cell>
          <cell r="Z1262">
            <v>0</v>
          </cell>
          <cell r="AA1262">
            <v>0</v>
          </cell>
          <cell r="AB1262">
            <v>0</v>
          </cell>
        </row>
        <row r="1263">
          <cell r="P1263">
            <v>0</v>
          </cell>
          <cell r="Z1263">
            <v>0</v>
          </cell>
          <cell r="AA1263">
            <v>0</v>
          </cell>
          <cell r="AB1263">
            <v>0</v>
          </cell>
        </row>
        <row r="1264">
          <cell r="P1264">
            <v>0</v>
          </cell>
          <cell r="Z1264">
            <v>0</v>
          </cell>
          <cell r="AA1264">
            <v>0</v>
          </cell>
          <cell r="AB1264">
            <v>0</v>
          </cell>
        </row>
        <row r="1265">
          <cell r="P1265">
            <v>0</v>
          </cell>
          <cell r="Z1265">
            <v>0</v>
          </cell>
          <cell r="AA1265">
            <v>0</v>
          </cell>
          <cell r="AB1265">
            <v>0</v>
          </cell>
        </row>
        <row r="1266">
          <cell r="P1266">
            <v>0</v>
          </cell>
          <cell r="Z1266">
            <v>0</v>
          </cell>
          <cell r="AA1266">
            <v>0</v>
          </cell>
          <cell r="AB1266">
            <v>0</v>
          </cell>
        </row>
        <row r="1267">
          <cell r="B1267" t="str">
            <v>Összesen</v>
          </cell>
          <cell r="D1267" t="str">
            <v>Művészeti Szakközépiskola</v>
          </cell>
          <cell r="E1267">
            <v>0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  <cell r="O1267">
            <v>0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</row>
        <row r="1268">
          <cell r="A1268">
            <v>34</v>
          </cell>
          <cell r="B1268" t="str">
            <v>Janus P.Gimn.és Szakk.</v>
          </cell>
          <cell r="C1268">
            <v>1</v>
          </cell>
          <cell r="D1268" t="str">
            <v>00előirányzat</v>
          </cell>
          <cell r="P1268">
            <v>0</v>
          </cell>
          <cell r="Z1268">
            <v>0</v>
          </cell>
          <cell r="AA1268">
            <v>0</v>
          </cell>
          <cell r="AB1268">
            <v>0</v>
          </cell>
        </row>
        <row r="1269">
          <cell r="P1269">
            <v>0</v>
          </cell>
          <cell r="Z1269">
            <v>0</v>
          </cell>
          <cell r="AA1269">
            <v>0</v>
          </cell>
          <cell r="AB1269">
            <v>0</v>
          </cell>
        </row>
        <row r="1270">
          <cell r="P1270">
            <v>0</v>
          </cell>
          <cell r="Z1270">
            <v>0</v>
          </cell>
          <cell r="AA1270">
            <v>0</v>
          </cell>
          <cell r="AB1270">
            <v>0</v>
          </cell>
        </row>
        <row r="1271">
          <cell r="P1271">
            <v>0</v>
          </cell>
          <cell r="Z1271">
            <v>0</v>
          </cell>
          <cell r="AA1271">
            <v>0</v>
          </cell>
          <cell r="AB1271">
            <v>0</v>
          </cell>
        </row>
        <row r="1272">
          <cell r="P1272">
            <v>0</v>
          </cell>
          <cell r="Z1272">
            <v>0</v>
          </cell>
          <cell r="AA1272">
            <v>0</v>
          </cell>
          <cell r="AB1272">
            <v>0</v>
          </cell>
        </row>
        <row r="1273">
          <cell r="P1273">
            <v>0</v>
          </cell>
          <cell r="Z1273">
            <v>0</v>
          </cell>
          <cell r="AA1273">
            <v>0</v>
          </cell>
          <cell r="AB1273">
            <v>0</v>
          </cell>
        </row>
        <row r="1274">
          <cell r="P1274">
            <v>0</v>
          </cell>
          <cell r="Z1274">
            <v>0</v>
          </cell>
          <cell r="AA1274">
            <v>0</v>
          </cell>
          <cell r="AB1274">
            <v>0</v>
          </cell>
        </row>
        <row r="1275">
          <cell r="P1275">
            <v>0</v>
          </cell>
          <cell r="Z1275">
            <v>0</v>
          </cell>
          <cell r="AA1275">
            <v>0</v>
          </cell>
          <cell r="AB1275">
            <v>0</v>
          </cell>
        </row>
        <row r="1276">
          <cell r="P1276">
            <v>0</v>
          </cell>
          <cell r="Z1276">
            <v>0</v>
          </cell>
          <cell r="AA1276">
            <v>0</v>
          </cell>
          <cell r="AB1276">
            <v>0</v>
          </cell>
        </row>
        <row r="1277">
          <cell r="P1277">
            <v>0</v>
          </cell>
          <cell r="Z1277">
            <v>0</v>
          </cell>
          <cell r="AA1277">
            <v>0</v>
          </cell>
          <cell r="AB1277">
            <v>0</v>
          </cell>
        </row>
        <row r="1278">
          <cell r="P1278">
            <v>0</v>
          </cell>
          <cell r="Z1278">
            <v>0</v>
          </cell>
          <cell r="AA1278">
            <v>0</v>
          </cell>
          <cell r="AB1278">
            <v>0</v>
          </cell>
        </row>
        <row r="1279">
          <cell r="P1279">
            <v>0</v>
          </cell>
          <cell r="Z1279">
            <v>0</v>
          </cell>
          <cell r="AA1279">
            <v>0</v>
          </cell>
          <cell r="AB1279">
            <v>0</v>
          </cell>
        </row>
        <row r="1280">
          <cell r="P1280">
            <v>0</v>
          </cell>
          <cell r="Z1280">
            <v>0</v>
          </cell>
          <cell r="AA1280">
            <v>0</v>
          </cell>
          <cell r="AB1280">
            <v>0</v>
          </cell>
        </row>
        <row r="1281">
          <cell r="P1281">
            <v>0</v>
          </cell>
          <cell r="Z1281">
            <v>0</v>
          </cell>
          <cell r="AA1281">
            <v>0</v>
          </cell>
          <cell r="AB1281">
            <v>0</v>
          </cell>
        </row>
        <row r="1282">
          <cell r="P1282">
            <v>0</v>
          </cell>
          <cell r="Z1282">
            <v>0</v>
          </cell>
          <cell r="AA1282">
            <v>0</v>
          </cell>
          <cell r="AB1282">
            <v>0</v>
          </cell>
        </row>
        <row r="1283">
          <cell r="P1283">
            <v>0</v>
          </cell>
          <cell r="Z1283">
            <v>0</v>
          </cell>
          <cell r="AA1283">
            <v>0</v>
          </cell>
          <cell r="AB1283">
            <v>0</v>
          </cell>
        </row>
        <row r="1284">
          <cell r="P1284">
            <v>0</v>
          </cell>
          <cell r="Z1284">
            <v>0</v>
          </cell>
          <cell r="AA1284">
            <v>0</v>
          </cell>
          <cell r="AB1284">
            <v>0</v>
          </cell>
        </row>
        <row r="1285">
          <cell r="P1285">
            <v>0</v>
          </cell>
          <cell r="Z1285">
            <v>0</v>
          </cell>
          <cell r="AA1285">
            <v>0</v>
          </cell>
          <cell r="AB1285">
            <v>0</v>
          </cell>
        </row>
        <row r="1286">
          <cell r="P1286">
            <v>0</v>
          </cell>
          <cell r="Z1286">
            <v>0</v>
          </cell>
          <cell r="AA1286">
            <v>0</v>
          </cell>
          <cell r="AB1286">
            <v>0</v>
          </cell>
        </row>
        <row r="1287">
          <cell r="P1287">
            <v>0</v>
          </cell>
          <cell r="Z1287">
            <v>0</v>
          </cell>
          <cell r="AA1287">
            <v>0</v>
          </cell>
          <cell r="AB1287">
            <v>0</v>
          </cell>
        </row>
        <row r="1288">
          <cell r="P1288">
            <v>0</v>
          </cell>
          <cell r="Z1288">
            <v>0</v>
          </cell>
          <cell r="AA1288">
            <v>0</v>
          </cell>
          <cell r="AB1288">
            <v>0</v>
          </cell>
        </row>
        <row r="1289">
          <cell r="P1289">
            <v>0</v>
          </cell>
          <cell r="Z1289">
            <v>0</v>
          </cell>
          <cell r="AA1289">
            <v>0</v>
          </cell>
          <cell r="AB1289">
            <v>0</v>
          </cell>
        </row>
        <row r="1290">
          <cell r="P1290">
            <v>0</v>
          </cell>
          <cell r="Z1290">
            <v>0</v>
          </cell>
          <cell r="AA1290">
            <v>0</v>
          </cell>
          <cell r="AB1290">
            <v>0</v>
          </cell>
        </row>
        <row r="1291">
          <cell r="P1291">
            <v>0</v>
          </cell>
          <cell r="Z1291">
            <v>0</v>
          </cell>
          <cell r="AA1291">
            <v>0</v>
          </cell>
          <cell r="AB1291">
            <v>0</v>
          </cell>
        </row>
        <row r="1292">
          <cell r="P1292">
            <v>0</v>
          </cell>
          <cell r="Z1292">
            <v>0</v>
          </cell>
          <cell r="AA1292">
            <v>0</v>
          </cell>
          <cell r="AB1292">
            <v>0</v>
          </cell>
        </row>
        <row r="1293">
          <cell r="B1293" t="str">
            <v>Összesen</v>
          </cell>
          <cell r="D1293" t="str">
            <v>Janus P.Gimn.és Szakk.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>
            <v>0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0</v>
          </cell>
          <cell r="V1293">
            <v>0</v>
          </cell>
          <cell r="W1293">
            <v>0</v>
          </cell>
          <cell r="X1293">
            <v>0</v>
          </cell>
          <cell r="Y1293">
            <v>0</v>
          </cell>
          <cell r="Z1293">
            <v>0</v>
          </cell>
          <cell r="AA1293">
            <v>0</v>
          </cell>
          <cell r="AB1293">
            <v>0</v>
          </cell>
        </row>
        <row r="1294">
          <cell r="A1294">
            <v>35</v>
          </cell>
          <cell r="B1294" t="str">
            <v>Pécsi Szociális és Eü. Szakképző Isk.</v>
          </cell>
          <cell r="C1294">
            <v>1</v>
          </cell>
          <cell r="D1294" t="str">
            <v>00előirányzat</v>
          </cell>
          <cell r="P1294">
            <v>0</v>
          </cell>
          <cell r="Z1294">
            <v>0</v>
          </cell>
          <cell r="AA1294">
            <v>0</v>
          </cell>
          <cell r="AB1294">
            <v>0</v>
          </cell>
        </row>
        <row r="1295">
          <cell r="P1295">
            <v>0</v>
          </cell>
          <cell r="Z1295">
            <v>0</v>
          </cell>
          <cell r="AA1295">
            <v>0</v>
          </cell>
          <cell r="AB1295">
            <v>0</v>
          </cell>
        </row>
        <row r="1296">
          <cell r="P1296">
            <v>0</v>
          </cell>
          <cell r="Z1296">
            <v>0</v>
          </cell>
          <cell r="AA1296">
            <v>0</v>
          </cell>
          <cell r="AB1296">
            <v>0</v>
          </cell>
        </row>
        <row r="1297">
          <cell r="P1297">
            <v>0</v>
          </cell>
          <cell r="Z1297">
            <v>0</v>
          </cell>
          <cell r="AA1297">
            <v>0</v>
          </cell>
          <cell r="AB1297">
            <v>0</v>
          </cell>
        </row>
        <row r="1298">
          <cell r="P1298">
            <v>0</v>
          </cell>
          <cell r="Z1298">
            <v>0</v>
          </cell>
          <cell r="AA1298">
            <v>0</v>
          </cell>
          <cell r="AB1298">
            <v>0</v>
          </cell>
        </row>
        <row r="1299">
          <cell r="P1299">
            <v>0</v>
          </cell>
          <cell r="Z1299">
            <v>0</v>
          </cell>
          <cell r="AA1299">
            <v>0</v>
          </cell>
          <cell r="AB1299">
            <v>0</v>
          </cell>
        </row>
        <row r="1300">
          <cell r="P1300">
            <v>0</v>
          </cell>
          <cell r="Z1300">
            <v>0</v>
          </cell>
          <cell r="AA1300">
            <v>0</v>
          </cell>
          <cell r="AB1300">
            <v>0</v>
          </cell>
        </row>
        <row r="1301">
          <cell r="P1301">
            <v>0</v>
          </cell>
          <cell r="Z1301">
            <v>0</v>
          </cell>
          <cell r="AA1301">
            <v>0</v>
          </cell>
          <cell r="AB1301">
            <v>0</v>
          </cell>
        </row>
        <row r="1302">
          <cell r="P1302">
            <v>0</v>
          </cell>
          <cell r="Z1302">
            <v>0</v>
          </cell>
          <cell r="AA1302">
            <v>0</v>
          </cell>
          <cell r="AB1302">
            <v>0</v>
          </cell>
        </row>
        <row r="1303">
          <cell r="P1303">
            <v>0</v>
          </cell>
          <cell r="Z1303">
            <v>0</v>
          </cell>
          <cell r="AA1303">
            <v>0</v>
          </cell>
          <cell r="AB1303">
            <v>0</v>
          </cell>
        </row>
        <row r="1304">
          <cell r="P1304">
            <v>0</v>
          </cell>
          <cell r="Z1304">
            <v>0</v>
          </cell>
          <cell r="AA1304">
            <v>0</v>
          </cell>
          <cell r="AB1304">
            <v>0</v>
          </cell>
        </row>
        <row r="1305">
          <cell r="P1305">
            <v>0</v>
          </cell>
          <cell r="Z1305">
            <v>0</v>
          </cell>
          <cell r="AA1305">
            <v>0</v>
          </cell>
          <cell r="AB1305">
            <v>0</v>
          </cell>
        </row>
        <row r="1306">
          <cell r="P1306">
            <v>0</v>
          </cell>
          <cell r="Z1306">
            <v>0</v>
          </cell>
          <cell r="AA1306">
            <v>0</v>
          </cell>
          <cell r="AB1306">
            <v>0</v>
          </cell>
        </row>
        <row r="1307">
          <cell r="P1307">
            <v>0</v>
          </cell>
          <cell r="Z1307">
            <v>0</v>
          </cell>
          <cell r="AA1307">
            <v>0</v>
          </cell>
          <cell r="AB1307">
            <v>0</v>
          </cell>
        </row>
        <row r="1308">
          <cell r="P1308">
            <v>0</v>
          </cell>
          <cell r="Z1308">
            <v>0</v>
          </cell>
          <cell r="AA1308">
            <v>0</v>
          </cell>
          <cell r="AB1308">
            <v>0</v>
          </cell>
        </row>
        <row r="1309">
          <cell r="P1309">
            <v>0</v>
          </cell>
          <cell r="Z1309">
            <v>0</v>
          </cell>
          <cell r="AA1309">
            <v>0</v>
          </cell>
          <cell r="AB1309">
            <v>0</v>
          </cell>
        </row>
        <row r="1310">
          <cell r="P1310">
            <v>0</v>
          </cell>
          <cell r="Z1310">
            <v>0</v>
          </cell>
          <cell r="AA1310">
            <v>0</v>
          </cell>
          <cell r="AB1310">
            <v>0</v>
          </cell>
        </row>
        <row r="1311">
          <cell r="P1311">
            <v>0</v>
          </cell>
          <cell r="Z1311">
            <v>0</v>
          </cell>
          <cell r="AA1311">
            <v>0</v>
          </cell>
          <cell r="AB1311">
            <v>0</v>
          </cell>
        </row>
        <row r="1312">
          <cell r="P1312">
            <v>0</v>
          </cell>
          <cell r="Z1312">
            <v>0</v>
          </cell>
          <cell r="AA1312">
            <v>0</v>
          </cell>
          <cell r="AB1312">
            <v>0</v>
          </cell>
        </row>
        <row r="1313">
          <cell r="P1313">
            <v>0</v>
          </cell>
          <cell r="Z1313">
            <v>0</v>
          </cell>
          <cell r="AA1313">
            <v>0</v>
          </cell>
          <cell r="AB1313">
            <v>0</v>
          </cell>
        </row>
        <row r="1314">
          <cell r="B1314" t="str">
            <v>Összesen</v>
          </cell>
          <cell r="D1314" t="str">
            <v>Pécsi Szociális és Eü. Szakképző Isk.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</row>
        <row r="1315">
          <cell r="A1315">
            <v>36</v>
          </cell>
          <cell r="B1315" t="str">
            <v>Teleki B.K.-isk. Kollégium</v>
          </cell>
          <cell r="C1315">
            <v>1</v>
          </cell>
          <cell r="D1315" t="str">
            <v>00előirányzat</v>
          </cell>
          <cell r="P1315">
            <v>0</v>
          </cell>
          <cell r="Z1315">
            <v>0</v>
          </cell>
          <cell r="AA1315">
            <v>0</v>
          </cell>
          <cell r="AB1315">
            <v>0</v>
          </cell>
        </row>
        <row r="1316">
          <cell r="P1316">
            <v>0</v>
          </cell>
          <cell r="Z1316">
            <v>0</v>
          </cell>
          <cell r="AA1316">
            <v>0</v>
          </cell>
          <cell r="AB1316">
            <v>0</v>
          </cell>
        </row>
        <row r="1317">
          <cell r="P1317">
            <v>0</v>
          </cell>
          <cell r="Z1317">
            <v>0</v>
          </cell>
          <cell r="AA1317">
            <v>0</v>
          </cell>
          <cell r="AB1317">
            <v>0</v>
          </cell>
        </row>
        <row r="1318">
          <cell r="P1318">
            <v>0</v>
          </cell>
          <cell r="Z1318">
            <v>0</v>
          </cell>
          <cell r="AA1318">
            <v>0</v>
          </cell>
          <cell r="AB1318">
            <v>0</v>
          </cell>
        </row>
        <row r="1319">
          <cell r="P1319">
            <v>0</v>
          </cell>
          <cell r="Z1319">
            <v>0</v>
          </cell>
          <cell r="AA1319">
            <v>0</v>
          </cell>
          <cell r="AB1319">
            <v>0</v>
          </cell>
        </row>
        <row r="1320">
          <cell r="P1320">
            <v>0</v>
          </cell>
          <cell r="Z1320">
            <v>0</v>
          </cell>
          <cell r="AA1320">
            <v>0</v>
          </cell>
          <cell r="AB1320">
            <v>0</v>
          </cell>
        </row>
        <row r="1321">
          <cell r="P1321">
            <v>0</v>
          </cell>
          <cell r="Z1321">
            <v>0</v>
          </cell>
          <cell r="AA1321">
            <v>0</v>
          </cell>
          <cell r="AB1321">
            <v>0</v>
          </cell>
        </row>
        <row r="1322">
          <cell r="P1322">
            <v>0</v>
          </cell>
          <cell r="Z1322">
            <v>0</v>
          </cell>
          <cell r="AA1322">
            <v>0</v>
          </cell>
          <cell r="AB1322">
            <v>0</v>
          </cell>
        </row>
        <row r="1323">
          <cell r="P1323">
            <v>0</v>
          </cell>
          <cell r="Z1323">
            <v>0</v>
          </cell>
          <cell r="AA1323">
            <v>0</v>
          </cell>
          <cell r="AB1323">
            <v>0</v>
          </cell>
        </row>
        <row r="1324">
          <cell r="P1324">
            <v>0</v>
          </cell>
          <cell r="Z1324">
            <v>0</v>
          </cell>
          <cell r="AA1324">
            <v>0</v>
          </cell>
          <cell r="AB1324">
            <v>0</v>
          </cell>
        </row>
        <row r="1325">
          <cell r="P1325">
            <v>0</v>
          </cell>
          <cell r="Z1325">
            <v>0</v>
          </cell>
          <cell r="AA1325">
            <v>0</v>
          </cell>
          <cell r="AB1325">
            <v>0</v>
          </cell>
        </row>
        <row r="1326">
          <cell r="P1326">
            <v>0</v>
          </cell>
          <cell r="Z1326">
            <v>0</v>
          </cell>
          <cell r="AA1326">
            <v>0</v>
          </cell>
          <cell r="AB1326">
            <v>0</v>
          </cell>
        </row>
        <row r="1327">
          <cell r="P1327">
            <v>0</v>
          </cell>
          <cell r="Z1327">
            <v>0</v>
          </cell>
          <cell r="AA1327">
            <v>0</v>
          </cell>
          <cell r="AB1327">
            <v>0</v>
          </cell>
        </row>
        <row r="1328">
          <cell r="P1328">
            <v>0</v>
          </cell>
          <cell r="Z1328">
            <v>0</v>
          </cell>
          <cell r="AA1328">
            <v>0</v>
          </cell>
          <cell r="AB1328">
            <v>0</v>
          </cell>
        </row>
        <row r="1329">
          <cell r="P1329">
            <v>0</v>
          </cell>
          <cell r="Z1329">
            <v>0</v>
          </cell>
          <cell r="AA1329">
            <v>0</v>
          </cell>
          <cell r="AB1329">
            <v>0</v>
          </cell>
        </row>
        <row r="1330">
          <cell r="P1330">
            <v>0</v>
          </cell>
          <cell r="Z1330">
            <v>0</v>
          </cell>
          <cell r="AA1330">
            <v>0</v>
          </cell>
          <cell r="AB1330">
            <v>0</v>
          </cell>
        </row>
        <row r="1331">
          <cell r="P1331">
            <v>0</v>
          </cell>
          <cell r="Z1331">
            <v>0</v>
          </cell>
          <cell r="AA1331">
            <v>0</v>
          </cell>
          <cell r="AB1331">
            <v>0</v>
          </cell>
        </row>
        <row r="1332">
          <cell r="P1332">
            <v>0</v>
          </cell>
          <cell r="Z1332">
            <v>0</v>
          </cell>
          <cell r="AA1332">
            <v>0</v>
          </cell>
          <cell r="AB1332">
            <v>0</v>
          </cell>
        </row>
        <row r="1333">
          <cell r="P1333">
            <v>0</v>
          </cell>
          <cell r="Z1333">
            <v>0</v>
          </cell>
          <cell r="AA1333">
            <v>0</v>
          </cell>
          <cell r="AB1333">
            <v>0</v>
          </cell>
        </row>
        <row r="1334">
          <cell r="P1334">
            <v>0</v>
          </cell>
          <cell r="Z1334">
            <v>0</v>
          </cell>
          <cell r="AA1334">
            <v>0</v>
          </cell>
          <cell r="AB1334">
            <v>0</v>
          </cell>
        </row>
        <row r="1335">
          <cell r="P1335">
            <v>0</v>
          </cell>
          <cell r="Z1335">
            <v>0</v>
          </cell>
          <cell r="AA1335">
            <v>0</v>
          </cell>
          <cell r="AB1335">
            <v>0</v>
          </cell>
        </row>
        <row r="1336">
          <cell r="P1336">
            <v>0</v>
          </cell>
          <cell r="Z1336">
            <v>0</v>
          </cell>
          <cell r="AA1336">
            <v>0</v>
          </cell>
          <cell r="AB1336">
            <v>0</v>
          </cell>
        </row>
        <row r="1337">
          <cell r="P1337">
            <v>0</v>
          </cell>
          <cell r="Z1337">
            <v>0</v>
          </cell>
          <cell r="AA1337">
            <v>0</v>
          </cell>
          <cell r="AB1337">
            <v>0</v>
          </cell>
        </row>
        <row r="1338">
          <cell r="P1338">
            <v>0</v>
          </cell>
          <cell r="Y1338">
            <v>0</v>
          </cell>
          <cell r="Z1338">
            <v>0</v>
          </cell>
          <cell r="AA1338">
            <v>0</v>
          </cell>
          <cell r="AB1338">
            <v>0</v>
          </cell>
        </row>
        <row r="1339">
          <cell r="B1339" t="str">
            <v>Összesen</v>
          </cell>
          <cell r="D1339" t="str">
            <v>Teleki B.K.-isk. Kollégium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L1339">
            <v>0</v>
          </cell>
          <cell r="M1339">
            <v>0</v>
          </cell>
          <cell r="N1339">
            <v>0</v>
          </cell>
          <cell r="O1339">
            <v>0</v>
          </cell>
          <cell r="P1339">
            <v>0</v>
          </cell>
          <cell r="Q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0</v>
          </cell>
          <cell r="V1339">
            <v>0</v>
          </cell>
          <cell r="W1339">
            <v>0</v>
          </cell>
          <cell r="X1339">
            <v>0</v>
          </cell>
          <cell r="Y1339">
            <v>0</v>
          </cell>
          <cell r="Z1339">
            <v>0</v>
          </cell>
          <cell r="AA1339">
            <v>0</v>
          </cell>
          <cell r="AB1339">
            <v>0</v>
          </cell>
        </row>
        <row r="1340">
          <cell r="A1340">
            <v>38</v>
          </cell>
          <cell r="B1340" t="str">
            <v>Kodály Z.uti Középisk.Koll.</v>
          </cell>
          <cell r="C1340">
            <v>1</v>
          </cell>
          <cell r="D1340" t="str">
            <v>00előirányzat</v>
          </cell>
          <cell r="P1340">
            <v>0</v>
          </cell>
          <cell r="Z1340">
            <v>0</v>
          </cell>
          <cell r="AA1340">
            <v>0</v>
          </cell>
          <cell r="AB1340">
            <v>0</v>
          </cell>
        </row>
        <row r="1341">
          <cell r="P1341">
            <v>0</v>
          </cell>
          <cell r="Z1341">
            <v>0</v>
          </cell>
          <cell r="AA1341">
            <v>0</v>
          </cell>
          <cell r="AB1341">
            <v>0</v>
          </cell>
        </row>
        <row r="1342">
          <cell r="P1342">
            <v>0</v>
          </cell>
          <cell r="Z1342">
            <v>0</v>
          </cell>
          <cell r="AA1342">
            <v>0</v>
          </cell>
          <cell r="AB1342">
            <v>0</v>
          </cell>
        </row>
        <row r="1343">
          <cell r="P1343">
            <v>0</v>
          </cell>
          <cell r="Z1343">
            <v>0</v>
          </cell>
          <cell r="AA1343">
            <v>0</v>
          </cell>
          <cell r="AB1343">
            <v>0</v>
          </cell>
        </row>
        <row r="1344">
          <cell r="P1344">
            <v>0</v>
          </cell>
          <cell r="Z1344">
            <v>0</v>
          </cell>
          <cell r="AA1344">
            <v>0</v>
          </cell>
          <cell r="AB1344">
            <v>0</v>
          </cell>
        </row>
        <row r="1345">
          <cell r="P1345">
            <v>0</v>
          </cell>
          <cell r="Z1345">
            <v>0</v>
          </cell>
          <cell r="AA1345">
            <v>0</v>
          </cell>
          <cell r="AB1345">
            <v>0</v>
          </cell>
        </row>
        <row r="1346">
          <cell r="P1346">
            <v>0</v>
          </cell>
          <cell r="Z1346">
            <v>0</v>
          </cell>
          <cell r="AA1346">
            <v>0</v>
          </cell>
          <cell r="AB1346">
            <v>0</v>
          </cell>
        </row>
        <row r="1347">
          <cell r="P1347">
            <v>0</v>
          </cell>
          <cell r="Z1347">
            <v>0</v>
          </cell>
          <cell r="AA1347">
            <v>0</v>
          </cell>
          <cell r="AB1347">
            <v>0</v>
          </cell>
        </row>
        <row r="1348">
          <cell r="P1348">
            <v>0</v>
          </cell>
          <cell r="Z1348">
            <v>0</v>
          </cell>
          <cell r="AA1348">
            <v>0</v>
          </cell>
          <cell r="AB1348">
            <v>0</v>
          </cell>
        </row>
        <row r="1349">
          <cell r="P1349">
            <v>0</v>
          </cell>
          <cell r="Z1349">
            <v>0</v>
          </cell>
          <cell r="AA1349">
            <v>0</v>
          </cell>
          <cell r="AB1349">
            <v>0</v>
          </cell>
        </row>
        <row r="1350">
          <cell r="P1350">
            <v>0</v>
          </cell>
          <cell r="Z1350">
            <v>0</v>
          </cell>
          <cell r="AA1350">
            <v>0</v>
          </cell>
          <cell r="AB1350">
            <v>0</v>
          </cell>
        </row>
        <row r="1351">
          <cell r="P1351">
            <v>0</v>
          </cell>
          <cell r="Z1351">
            <v>0</v>
          </cell>
          <cell r="AA1351">
            <v>0</v>
          </cell>
          <cell r="AB1351">
            <v>0</v>
          </cell>
        </row>
        <row r="1352">
          <cell r="P1352">
            <v>0</v>
          </cell>
          <cell r="Z1352">
            <v>0</v>
          </cell>
          <cell r="AA1352">
            <v>0</v>
          </cell>
          <cell r="AB1352">
            <v>0</v>
          </cell>
        </row>
        <row r="1353">
          <cell r="P1353">
            <v>0</v>
          </cell>
          <cell r="Z1353">
            <v>0</v>
          </cell>
          <cell r="AA1353">
            <v>0</v>
          </cell>
          <cell r="AB1353">
            <v>0</v>
          </cell>
        </row>
        <row r="1354">
          <cell r="P1354">
            <v>0</v>
          </cell>
          <cell r="Z1354">
            <v>0</v>
          </cell>
          <cell r="AA1354">
            <v>0</v>
          </cell>
          <cell r="AB1354">
            <v>0</v>
          </cell>
        </row>
        <row r="1355">
          <cell r="P1355">
            <v>0</v>
          </cell>
          <cell r="Z1355">
            <v>0</v>
          </cell>
          <cell r="AA1355">
            <v>0</v>
          </cell>
          <cell r="AB1355">
            <v>0</v>
          </cell>
        </row>
        <row r="1356">
          <cell r="P1356">
            <v>0</v>
          </cell>
          <cell r="Z1356">
            <v>0</v>
          </cell>
          <cell r="AA1356">
            <v>0</v>
          </cell>
          <cell r="AB1356">
            <v>0</v>
          </cell>
        </row>
        <row r="1357">
          <cell r="P1357">
            <v>0</v>
          </cell>
          <cell r="Z1357">
            <v>0</v>
          </cell>
          <cell r="AA1357">
            <v>0</v>
          </cell>
          <cell r="AB1357">
            <v>0</v>
          </cell>
        </row>
        <row r="1358">
          <cell r="P1358">
            <v>0</v>
          </cell>
          <cell r="Z1358">
            <v>0</v>
          </cell>
          <cell r="AA1358">
            <v>0</v>
          </cell>
          <cell r="AB1358">
            <v>0</v>
          </cell>
        </row>
        <row r="1359">
          <cell r="B1359" t="str">
            <v>Összesen</v>
          </cell>
          <cell r="D1359" t="str">
            <v>Kodály Z.uti Középisk.Koll.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  <cell r="L1359">
            <v>0</v>
          </cell>
          <cell r="M1359">
            <v>0</v>
          </cell>
          <cell r="N1359">
            <v>0</v>
          </cell>
          <cell r="O1359">
            <v>0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  <cell r="AA1359">
            <v>0</v>
          </cell>
          <cell r="AB1359">
            <v>0</v>
          </cell>
        </row>
        <row r="1360">
          <cell r="A1360">
            <v>39</v>
          </cell>
          <cell r="B1360" t="str">
            <v>Hajnóczy J.Középiskolai Koll.</v>
          </cell>
          <cell r="C1360">
            <v>1</v>
          </cell>
          <cell r="D1360" t="str">
            <v>00előirányzat</v>
          </cell>
          <cell r="P1360">
            <v>0</v>
          </cell>
          <cell r="Z1360">
            <v>0</v>
          </cell>
          <cell r="AA1360">
            <v>0</v>
          </cell>
          <cell r="AB1360">
            <v>0</v>
          </cell>
        </row>
        <row r="1361">
          <cell r="P1361">
            <v>0</v>
          </cell>
          <cell r="Z1361">
            <v>0</v>
          </cell>
          <cell r="AA1361">
            <v>0</v>
          </cell>
          <cell r="AB1361">
            <v>0</v>
          </cell>
        </row>
        <row r="1362">
          <cell r="P1362">
            <v>0</v>
          </cell>
          <cell r="Z1362">
            <v>0</v>
          </cell>
          <cell r="AA1362">
            <v>0</v>
          </cell>
          <cell r="AB1362">
            <v>0</v>
          </cell>
        </row>
        <row r="1363">
          <cell r="P1363">
            <v>0</v>
          </cell>
          <cell r="Z1363">
            <v>0</v>
          </cell>
          <cell r="AA1363">
            <v>0</v>
          </cell>
          <cell r="AB1363">
            <v>0</v>
          </cell>
        </row>
        <row r="1364">
          <cell r="P1364">
            <v>0</v>
          </cell>
          <cell r="Z1364">
            <v>0</v>
          </cell>
          <cell r="AA1364">
            <v>0</v>
          </cell>
          <cell r="AB1364">
            <v>0</v>
          </cell>
        </row>
        <row r="1365">
          <cell r="P1365">
            <v>0</v>
          </cell>
          <cell r="Z1365">
            <v>0</v>
          </cell>
          <cell r="AA1365">
            <v>0</v>
          </cell>
          <cell r="AB1365">
            <v>0</v>
          </cell>
        </row>
        <row r="1366">
          <cell r="P1366">
            <v>0</v>
          </cell>
          <cell r="Z1366">
            <v>0</v>
          </cell>
          <cell r="AA1366">
            <v>0</v>
          </cell>
          <cell r="AB1366">
            <v>0</v>
          </cell>
        </row>
        <row r="1367">
          <cell r="P1367">
            <v>0</v>
          </cell>
          <cell r="Z1367">
            <v>0</v>
          </cell>
          <cell r="AA1367">
            <v>0</v>
          </cell>
          <cell r="AB1367">
            <v>0</v>
          </cell>
        </row>
        <row r="1368">
          <cell r="P1368">
            <v>0</v>
          </cell>
          <cell r="Z1368">
            <v>0</v>
          </cell>
          <cell r="AA1368">
            <v>0</v>
          </cell>
          <cell r="AB1368">
            <v>0</v>
          </cell>
        </row>
        <row r="1369">
          <cell r="P1369">
            <v>0</v>
          </cell>
          <cell r="Z1369">
            <v>0</v>
          </cell>
          <cell r="AA1369">
            <v>0</v>
          </cell>
          <cell r="AB1369">
            <v>0</v>
          </cell>
        </row>
        <row r="1370">
          <cell r="P1370">
            <v>0</v>
          </cell>
          <cell r="Z1370">
            <v>0</v>
          </cell>
          <cell r="AA1370">
            <v>0</v>
          </cell>
          <cell r="AB1370">
            <v>0</v>
          </cell>
        </row>
        <row r="1371">
          <cell r="P1371">
            <v>0</v>
          </cell>
          <cell r="Z1371">
            <v>0</v>
          </cell>
          <cell r="AA1371">
            <v>0</v>
          </cell>
          <cell r="AB1371">
            <v>0</v>
          </cell>
        </row>
        <row r="1372">
          <cell r="P1372">
            <v>0</v>
          </cell>
          <cell r="Z1372">
            <v>0</v>
          </cell>
          <cell r="AA1372">
            <v>0</v>
          </cell>
          <cell r="AB1372">
            <v>0</v>
          </cell>
        </row>
        <row r="1373">
          <cell r="P1373">
            <v>0</v>
          </cell>
          <cell r="Z1373">
            <v>0</v>
          </cell>
          <cell r="AA1373">
            <v>0</v>
          </cell>
          <cell r="AB1373">
            <v>0</v>
          </cell>
        </row>
        <row r="1374">
          <cell r="P1374">
            <v>0</v>
          </cell>
          <cell r="Z1374">
            <v>0</v>
          </cell>
          <cell r="AA1374">
            <v>0</v>
          </cell>
          <cell r="AB1374">
            <v>0</v>
          </cell>
        </row>
        <row r="1375">
          <cell r="P1375">
            <v>0</v>
          </cell>
          <cell r="Z1375">
            <v>0</v>
          </cell>
          <cell r="AA1375">
            <v>0</v>
          </cell>
          <cell r="AB1375">
            <v>0</v>
          </cell>
        </row>
        <row r="1376">
          <cell r="P1376">
            <v>0</v>
          </cell>
          <cell r="Z1376">
            <v>0</v>
          </cell>
          <cell r="AA1376">
            <v>0</v>
          </cell>
          <cell r="AB1376">
            <v>0</v>
          </cell>
        </row>
        <row r="1377">
          <cell r="P1377">
            <v>0</v>
          </cell>
          <cell r="Z1377">
            <v>0</v>
          </cell>
          <cell r="AA1377">
            <v>0</v>
          </cell>
          <cell r="AB1377">
            <v>0</v>
          </cell>
        </row>
        <row r="1378">
          <cell r="P1378">
            <v>0</v>
          </cell>
          <cell r="Z1378">
            <v>0</v>
          </cell>
          <cell r="AA1378">
            <v>0</v>
          </cell>
          <cell r="AB1378">
            <v>0</v>
          </cell>
        </row>
        <row r="1379">
          <cell r="P1379">
            <v>0</v>
          </cell>
          <cell r="Z1379">
            <v>0</v>
          </cell>
          <cell r="AA1379">
            <v>0</v>
          </cell>
          <cell r="AB1379">
            <v>0</v>
          </cell>
        </row>
        <row r="1380">
          <cell r="P1380">
            <v>0</v>
          </cell>
          <cell r="Z1380">
            <v>0</v>
          </cell>
          <cell r="AA1380">
            <v>0</v>
          </cell>
          <cell r="AB1380">
            <v>0</v>
          </cell>
        </row>
        <row r="1381">
          <cell r="P1381">
            <v>0</v>
          </cell>
          <cell r="Z1381">
            <v>0</v>
          </cell>
          <cell r="AA1381">
            <v>0</v>
          </cell>
          <cell r="AB1381">
            <v>0</v>
          </cell>
        </row>
        <row r="1382">
          <cell r="P1382">
            <v>0</v>
          </cell>
          <cell r="Z1382">
            <v>0</v>
          </cell>
          <cell r="AA1382">
            <v>0</v>
          </cell>
          <cell r="AB1382">
            <v>0</v>
          </cell>
        </row>
        <row r="1383">
          <cell r="P1383">
            <v>0</v>
          </cell>
          <cell r="Z1383">
            <v>0</v>
          </cell>
          <cell r="AA1383">
            <v>0</v>
          </cell>
          <cell r="AB1383">
            <v>0</v>
          </cell>
        </row>
        <row r="1384">
          <cell r="P1384">
            <v>0</v>
          </cell>
          <cell r="Z1384">
            <v>0</v>
          </cell>
          <cell r="AA1384">
            <v>0</v>
          </cell>
          <cell r="AB1384">
            <v>0</v>
          </cell>
        </row>
        <row r="1385">
          <cell r="P1385">
            <v>0</v>
          </cell>
          <cell r="Z1385">
            <v>0</v>
          </cell>
          <cell r="AA1385">
            <v>0</v>
          </cell>
          <cell r="AB1385">
            <v>0</v>
          </cell>
        </row>
        <row r="1386">
          <cell r="P1386">
            <v>0</v>
          </cell>
          <cell r="Z1386">
            <v>0</v>
          </cell>
          <cell r="AA1386">
            <v>0</v>
          </cell>
          <cell r="AB1386">
            <v>0</v>
          </cell>
        </row>
        <row r="1387">
          <cell r="P1387">
            <v>0</v>
          </cell>
          <cell r="Z1387">
            <v>0</v>
          </cell>
          <cell r="AA1387">
            <v>0</v>
          </cell>
          <cell r="AB1387">
            <v>0</v>
          </cell>
        </row>
        <row r="1388">
          <cell r="P1388">
            <v>0</v>
          </cell>
          <cell r="Z1388">
            <v>0</v>
          </cell>
          <cell r="AA1388">
            <v>0</v>
          </cell>
          <cell r="AB1388">
            <v>0</v>
          </cell>
        </row>
        <row r="1389">
          <cell r="P1389">
            <v>0</v>
          </cell>
          <cell r="Z1389">
            <v>0</v>
          </cell>
          <cell r="AA1389">
            <v>0</v>
          </cell>
          <cell r="AB1389">
            <v>0</v>
          </cell>
        </row>
        <row r="1390">
          <cell r="P1390">
            <v>0</v>
          </cell>
          <cell r="Z1390">
            <v>0</v>
          </cell>
          <cell r="AA1390">
            <v>0</v>
          </cell>
          <cell r="AB1390">
            <v>0</v>
          </cell>
        </row>
        <row r="1391">
          <cell r="P1391">
            <v>0</v>
          </cell>
          <cell r="Z1391">
            <v>0</v>
          </cell>
          <cell r="AA1391">
            <v>0</v>
          </cell>
          <cell r="AB1391">
            <v>0</v>
          </cell>
        </row>
        <row r="1392">
          <cell r="B1392" t="str">
            <v>Összesen</v>
          </cell>
          <cell r="D1392" t="str">
            <v>Hajnóczy J.Középisk. Koll.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</row>
        <row r="1393">
          <cell r="A1393">
            <v>40</v>
          </cell>
          <cell r="B1393" t="str">
            <v>Középiskolai Kp.MENZA</v>
          </cell>
          <cell r="C1393">
            <v>1</v>
          </cell>
          <cell r="D1393" t="str">
            <v>00előirányzat</v>
          </cell>
          <cell r="P1393">
            <v>0</v>
          </cell>
          <cell r="Z1393">
            <v>0</v>
          </cell>
          <cell r="AA1393">
            <v>0</v>
          </cell>
          <cell r="AB1393">
            <v>0</v>
          </cell>
        </row>
        <row r="1394">
          <cell r="P1394">
            <v>0</v>
          </cell>
          <cell r="Z1394">
            <v>0</v>
          </cell>
          <cell r="AA1394">
            <v>0</v>
          </cell>
          <cell r="AB1394">
            <v>0</v>
          </cell>
        </row>
        <row r="1395">
          <cell r="P1395">
            <v>0</v>
          </cell>
          <cell r="Z1395">
            <v>0</v>
          </cell>
          <cell r="AA1395">
            <v>0</v>
          </cell>
          <cell r="AB1395">
            <v>0</v>
          </cell>
        </row>
        <row r="1396">
          <cell r="P1396">
            <v>0</v>
          </cell>
          <cell r="Z1396">
            <v>0</v>
          </cell>
          <cell r="AA1396">
            <v>0</v>
          </cell>
          <cell r="AB1396">
            <v>0</v>
          </cell>
        </row>
        <row r="1397">
          <cell r="P1397">
            <v>0</v>
          </cell>
          <cell r="Z1397">
            <v>0</v>
          </cell>
          <cell r="AA1397">
            <v>0</v>
          </cell>
          <cell r="AB1397">
            <v>0</v>
          </cell>
        </row>
        <row r="1398">
          <cell r="P1398">
            <v>0</v>
          </cell>
          <cell r="Z1398">
            <v>0</v>
          </cell>
          <cell r="AA1398">
            <v>0</v>
          </cell>
          <cell r="AB1398">
            <v>0</v>
          </cell>
        </row>
        <row r="1399">
          <cell r="P1399">
            <v>0</v>
          </cell>
          <cell r="Z1399">
            <v>0</v>
          </cell>
          <cell r="AA1399">
            <v>0</v>
          </cell>
          <cell r="AB1399">
            <v>0</v>
          </cell>
        </row>
        <row r="1400">
          <cell r="P1400">
            <v>0</v>
          </cell>
          <cell r="Z1400">
            <v>0</v>
          </cell>
          <cell r="AA1400">
            <v>0</v>
          </cell>
          <cell r="AB1400">
            <v>0</v>
          </cell>
        </row>
        <row r="1401">
          <cell r="P1401">
            <v>0</v>
          </cell>
          <cell r="Z1401">
            <v>0</v>
          </cell>
          <cell r="AA1401">
            <v>0</v>
          </cell>
          <cell r="AB1401">
            <v>0</v>
          </cell>
        </row>
        <row r="1402">
          <cell r="P1402">
            <v>0</v>
          </cell>
          <cell r="Z1402">
            <v>0</v>
          </cell>
          <cell r="AA1402">
            <v>0</v>
          </cell>
          <cell r="AB1402">
            <v>0</v>
          </cell>
        </row>
        <row r="1403">
          <cell r="P1403">
            <v>0</v>
          </cell>
          <cell r="Z1403">
            <v>0</v>
          </cell>
          <cell r="AA1403">
            <v>0</v>
          </cell>
          <cell r="AB1403">
            <v>0</v>
          </cell>
        </row>
        <row r="1404">
          <cell r="P1404">
            <v>0</v>
          </cell>
          <cell r="Z1404">
            <v>0</v>
          </cell>
          <cell r="AA1404">
            <v>0</v>
          </cell>
          <cell r="AB1404">
            <v>0</v>
          </cell>
        </row>
        <row r="1405">
          <cell r="P1405">
            <v>0</v>
          </cell>
          <cell r="Z1405">
            <v>0</v>
          </cell>
          <cell r="AA1405">
            <v>0</v>
          </cell>
          <cell r="AB1405">
            <v>0</v>
          </cell>
        </row>
        <row r="1406">
          <cell r="B1406" t="str">
            <v>Összesen</v>
          </cell>
          <cell r="D1406" t="str">
            <v>Középiskolai Kp.MENZA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  <cell r="L1406">
            <v>0</v>
          </cell>
          <cell r="M1406">
            <v>0</v>
          </cell>
          <cell r="N1406">
            <v>0</v>
          </cell>
          <cell r="O1406">
            <v>0</v>
          </cell>
          <cell r="P1406">
            <v>0</v>
          </cell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</row>
        <row r="1407">
          <cell r="A1407">
            <v>42</v>
          </cell>
          <cell r="B1407" t="str">
            <v>Városi Könyvtár</v>
          </cell>
          <cell r="C1407">
            <v>1</v>
          </cell>
          <cell r="D1407" t="str">
            <v>00előirányzat</v>
          </cell>
          <cell r="P1407">
            <v>0</v>
          </cell>
          <cell r="Z1407">
            <v>0</v>
          </cell>
          <cell r="AA1407">
            <v>0</v>
          </cell>
          <cell r="AB1407">
            <v>0</v>
          </cell>
        </row>
        <row r="1408">
          <cell r="P1408">
            <v>0</v>
          </cell>
          <cell r="Z1408">
            <v>0</v>
          </cell>
          <cell r="AA1408">
            <v>0</v>
          </cell>
          <cell r="AB1408">
            <v>0</v>
          </cell>
        </row>
        <row r="1409">
          <cell r="P1409">
            <v>0</v>
          </cell>
          <cell r="Z1409">
            <v>0</v>
          </cell>
          <cell r="AA1409">
            <v>0</v>
          </cell>
          <cell r="AB1409">
            <v>0</v>
          </cell>
        </row>
        <row r="1410">
          <cell r="P1410">
            <v>0</v>
          </cell>
          <cell r="Z1410">
            <v>0</v>
          </cell>
          <cell r="AA1410">
            <v>0</v>
          </cell>
          <cell r="AB1410">
            <v>0</v>
          </cell>
        </row>
        <row r="1411">
          <cell r="P1411">
            <v>0</v>
          </cell>
          <cell r="Z1411">
            <v>0</v>
          </cell>
          <cell r="AA1411">
            <v>0</v>
          </cell>
          <cell r="AB1411">
            <v>0</v>
          </cell>
        </row>
        <row r="1412">
          <cell r="P1412">
            <v>0</v>
          </cell>
          <cell r="Z1412">
            <v>0</v>
          </cell>
          <cell r="AA1412">
            <v>0</v>
          </cell>
          <cell r="AB1412">
            <v>0</v>
          </cell>
        </row>
        <row r="1413">
          <cell r="P1413">
            <v>0</v>
          </cell>
          <cell r="Z1413">
            <v>0</v>
          </cell>
          <cell r="AA1413">
            <v>0</v>
          </cell>
          <cell r="AB1413">
            <v>0</v>
          </cell>
        </row>
        <row r="1414">
          <cell r="P1414">
            <v>0</v>
          </cell>
          <cell r="Z1414">
            <v>0</v>
          </cell>
          <cell r="AA1414">
            <v>0</v>
          </cell>
          <cell r="AB1414">
            <v>0</v>
          </cell>
        </row>
        <row r="1415">
          <cell r="P1415">
            <v>0</v>
          </cell>
          <cell r="Z1415">
            <v>0</v>
          </cell>
          <cell r="AA1415">
            <v>0</v>
          </cell>
          <cell r="AB1415">
            <v>0</v>
          </cell>
        </row>
        <row r="1416">
          <cell r="P1416">
            <v>0</v>
          </cell>
          <cell r="Z1416">
            <v>0</v>
          </cell>
          <cell r="AA1416">
            <v>0</v>
          </cell>
          <cell r="AB1416">
            <v>0</v>
          </cell>
        </row>
        <row r="1417">
          <cell r="P1417">
            <v>0</v>
          </cell>
          <cell r="Z1417">
            <v>0</v>
          </cell>
          <cell r="AA1417">
            <v>0</v>
          </cell>
          <cell r="AB1417">
            <v>0</v>
          </cell>
        </row>
        <row r="1418">
          <cell r="P1418">
            <v>0</v>
          </cell>
          <cell r="Z1418">
            <v>0</v>
          </cell>
          <cell r="AA1418">
            <v>0</v>
          </cell>
          <cell r="AB1418">
            <v>0</v>
          </cell>
        </row>
        <row r="1419">
          <cell r="P1419">
            <v>0</v>
          </cell>
          <cell r="Z1419">
            <v>0</v>
          </cell>
          <cell r="AA1419">
            <v>0</v>
          </cell>
          <cell r="AB1419">
            <v>0</v>
          </cell>
        </row>
        <row r="1420">
          <cell r="P1420">
            <v>0</v>
          </cell>
          <cell r="Z1420">
            <v>0</v>
          </cell>
          <cell r="AA1420">
            <v>0</v>
          </cell>
          <cell r="AB1420">
            <v>0</v>
          </cell>
        </row>
        <row r="1421">
          <cell r="P1421">
            <v>0</v>
          </cell>
          <cell r="Z1421">
            <v>0</v>
          </cell>
          <cell r="AA1421">
            <v>0</v>
          </cell>
          <cell r="AB1421">
            <v>0</v>
          </cell>
        </row>
        <row r="1422">
          <cell r="P1422">
            <v>0</v>
          </cell>
          <cell r="Z1422">
            <v>0</v>
          </cell>
          <cell r="AA1422">
            <v>0</v>
          </cell>
          <cell r="AB1422">
            <v>0</v>
          </cell>
        </row>
        <row r="1423">
          <cell r="B1423" t="str">
            <v>Összesen</v>
          </cell>
          <cell r="D1423" t="str">
            <v>Városi Könyvtár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  <cell r="L1423">
            <v>0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0</v>
          </cell>
          <cell r="W1423">
            <v>0</v>
          </cell>
          <cell r="X1423">
            <v>0</v>
          </cell>
          <cell r="Y1423">
            <v>0</v>
          </cell>
          <cell r="Z1423">
            <v>0</v>
          </cell>
          <cell r="AA1423">
            <v>0</v>
          </cell>
          <cell r="AB1423">
            <v>0</v>
          </cell>
        </row>
        <row r="1424">
          <cell r="A1424">
            <v>43</v>
          </cell>
          <cell r="B1424" t="str">
            <v>Pécsi Galéria és Grafikai Műhely</v>
          </cell>
          <cell r="C1424">
            <v>1</v>
          </cell>
          <cell r="D1424" t="str">
            <v>00előirányzat</v>
          </cell>
          <cell r="P1424">
            <v>0</v>
          </cell>
          <cell r="Z1424">
            <v>0</v>
          </cell>
          <cell r="AA1424">
            <v>0</v>
          </cell>
          <cell r="AB1424">
            <v>0</v>
          </cell>
        </row>
        <row r="1425">
          <cell r="P1425">
            <v>0</v>
          </cell>
          <cell r="Z1425">
            <v>0</v>
          </cell>
          <cell r="AA1425">
            <v>0</v>
          </cell>
          <cell r="AB1425">
            <v>0</v>
          </cell>
        </row>
        <row r="1426">
          <cell r="P1426">
            <v>0</v>
          </cell>
          <cell r="Z1426">
            <v>0</v>
          </cell>
          <cell r="AA1426">
            <v>0</v>
          </cell>
          <cell r="AB1426">
            <v>0</v>
          </cell>
        </row>
        <row r="1427">
          <cell r="P1427">
            <v>0</v>
          </cell>
          <cell r="Z1427">
            <v>0</v>
          </cell>
          <cell r="AA1427">
            <v>0</v>
          </cell>
          <cell r="AB1427">
            <v>0</v>
          </cell>
        </row>
        <row r="1428">
          <cell r="P1428">
            <v>0</v>
          </cell>
          <cell r="Z1428">
            <v>0</v>
          </cell>
          <cell r="AA1428">
            <v>0</v>
          </cell>
          <cell r="AB1428">
            <v>0</v>
          </cell>
        </row>
        <row r="1429">
          <cell r="P1429">
            <v>0</v>
          </cell>
          <cell r="Z1429">
            <v>0</v>
          </cell>
          <cell r="AA1429">
            <v>0</v>
          </cell>
          <cell r="AB1429">
            <v>0</v>
          </cell>
        </row>
        <row r="1430">
          <cell r="P1430">
            <v>0</v>
          </cell>
          <cell r="Z1430">
            <v>0</v>
          </cell>
          <cell r="AA1430">
            <v>0</v>
          </cell>
          <cell r="AB1430">
            <v>0</v>
          </cell>
        </row>
        <row r="1431">
          <cell r="P1431">
            <v>0</v>
          </cell>
          <cell r="Z1431">
            <v>0</v>
          </cell>
          <cell r="AA1431">
            <v>0</v>
          </cell>
          <cell r="AB1431">
            <v>0</v>
          </cell>
        </row>
        <row r="1432">
          <cell r="P1432">
            <v>0</v>
          </cell>
          <cell r="Z1432">
            <v>0</v>
          </cell>
          <cell r="AA1432">
            <v>0</v>
          </cell>
          <cell r="AB1432">
            <v>0</v>
          </cell>
        </row>
        <row r="1433">
          <cell r="P1433">
            <v>0</v>
          </cell>
          <cell r="Z1433">
            <v>0</v>
          </cell>
          <cell r="AA1433">
            <v>0</v>
          </cell>
          <cell r="AB1433">
            <v>0</v>
          </cell>
        </row>
        <row r="1434">
          <cell r="P1434">
            <v>0</v>
          </cell>
          <cell r="Z1434">
            <v>0</v>
          </cell>
          <cell r="AA1434">
            <v>0</v>
          </cell>
          <cell r="AB1434">
            <v>0</v>
          </cell>
        </row>
        <row r="1435">
          <cell r="P1435">
            <v>0</v>
          </cell>
          <cell r="Z1435">
            <v>0</v>
          </cell>
          <cell r="AA1435">
            <v>0</v>
          </cell>
          <cell r="AB1435">
            <v>0</v>
          </cell>
        </row>
        <row r="1436">
          <cell r="P1436">
            <v>0</v>
          </cell>
          <cell r="Z1436">
            <v>0</v>
          </cell>
          <cell r="AA1436">
            <v>0</v>
          </cell>
          <cell r="AB1436">
            <v>0</v>
          </cell>
        </row>
        <row r="1437">
          <cell r="P1437">
            <v>0</v>
          </cell>
          <cell r="Z1437">
            <v>0</v>
          </cell>
          <cell r="AA1437">
            <v>0</v>
          </cell>
          <cell r="AB1437">
            <v>0</v>
          </cell>
        </row>
        <row r="1438">
          <cell r="P1438">
            <v>0</v>
          </cell>
          <cell r="Z1438">
            <v>0</v>
          </cell>
          <cell r="AA1438">
            <v>0</v>
          </cell>
          <cell r="AB1438">
            <v>0</v>
          </cell>
        </row>
        <row r="1439">
          <cell r="B1439" t="str">
            <v>Összesen</v>
          </cell>
          <cell r="D1439" t="str">
            <v>Pécsi Galéria és Graf. M.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  <cell r="Y1439">
            <v>0</v>
          </cell>
          <cell r="Z1439">
            <v>0</v>
          </cell>
          <cell r="AA1439">
            <v>0</v>
          </cell>
          <cell r="AB1439">
            <v>0</v>
          </cell>
        </row>
        <row r="1440">
          <cell r="A1440">
            <v>44</v>
          </cell>
          <cell r="B1440" t="str">
            <v>Pécsi Kulturális Központ</v>
          </cell>
          <cell r="C1440">
            <v>1</v>
          </cell>
          <cell r="D1440" t="str">
            <v>00előirányzat</v>
          </cell>
          <cell r="P1440">
            <v>0</v>
          </cell>
          <cell r="Z1440">
            <v>0</v>
          </cell>
          <cell r="AA1440">
            <v>0</v>
          </cell>
          <cell r="AB1440">
            <v>0</v>
          </cell>
        </row>
        <row r="1441">
          <cell r="P1441">
            <v>0</v>
          </cell>
          <cell r="Z1441">
            <v>0</v>
          </cell>
          <cell r="AA1441">
            <v>0</v>
          </cell>
          <cell r="AB1441">
            <v>0</v>
          </cell>
        </row>
        <row r="1442">
          <cell r="P1442">
            <v>0</v>
          </cell>
          <cell r="Z1442">
            <v>0</v>
          </cell>
          <cell r="AA1442">
            <v>0</v>
          </cell>
          <cell r="AB1442">
            <v>0</v>
          </cell>
        </row>
        <row r="1443">
          <cell r="P1443">
            <v>0</v>
          </cell>
          <cell r="Z1443">
            <v>0</v>
          </cell>
          <cell r="AA1443">
            <v>0</v>
          </cell>
          <cell r="AB1443">
            <v>0</v>
          </cell>
        </row>
        <row r="1444">
          <cell r="P1444">
            <v>0</v>
          </cell>
          <cell r="Z1444">
            <v>0</v>
          </cell>
          <cell r="AA1444">
            <v>0</v>
          </cell>
          <cell r="AB1444">
            <v>0</v>
          </cell>
        </row>
        <row r="1445">
          <cell r="P1445">
            <v>0</v>
          </cell>
          <cell r="Z1445">
            <v>0</v>
          </cell>
          <cell r="AA1445">
            <v>0</v>
          </cell>
          <cell r="AB1445">
            <v>0</v>
          </cell>
        </row>
        <row r="1446">
          <cell r="P1446">
            <v>0</v>
          </cell>
          <cell r="Z1446">
            <v>0</v>
          </cell>
          <cell r="AA1446">
            <v>0</v>
          </cell>
          <cell r="AB1446">
            <v>0</v>
          </cell>
        </row>
        <row r="1447">
          <cell r="P1447">
            <v>0</v>
          </cell>
          <cell r="Z1447">
            <v>0</v>
          </cell>
          <cell r="AA1447">
            <v>0</v>
          </cell>
          <cell r="AB1447">
            <v>0</v>
          </cell>
        </row>
        <row r="1448">
          <cell r="P1448">
            <v>0</v>
          </cell>
          <cell r="Z1448">
            <v>0</v>
          </cell>
          <cell r="AA1448">
            <v>0</v>
          </cell>
          <cell r="AB1448">
            <v>0</v>
          </cell>
        </row>
        <row r="1449">
          <cell r="P1449">
            <v>0</v>
          </cell>
          <cell r="Z1449">
            <v>0</v>
          </cell>
          <cell r="AA1449">
            <v>0</v>
          </cell>
          <cell r="AB1449">
            <v>0</v>
          </cell>
        </row>
        <row r="1450">
          <cell r="P1450">
            <v>0</v>
          </cell>
          <cell r="Z1450">
            <v>0</v>
          </cell>
          <cell r="AA1450">
            <v>0</v>
          </cell>
          <cell r="AB1450">
            <v>0</v>
          </cell>
        </row>
        <row r="1451">
          <cell r="P1451">
            <v>0</v>
          </cell>
          <cell r="Z1451">
            <v>0</v>
          </cell>
          <cell r="AA1451">
            <v>0</v>
          </cell>
          <cell r="AB1451">
            <v>0</v>
          </cell>
        </row>
        <row r="1452">
          <cell r="P1452">
            <v>0</v>
          </cell>
          <cell r="Z1452">
            <v>0</v>
          </cell>
          <cell r="AA1452">
            <v>0</v>
          </cell>
          <cell r="AB1452">
            <v>0</v>
          </cell>
        </row>
        <row r="1453">
          <cell r="P1453">
            <v>0</v>
          </cell>
          <cell r="Z1453">
            <v>0</v>
          </cell>
          <cell r="AA1453">
            <v>0</v>
          </cell>
          <cell r="AB1453">
            <v>0</v>
          </cell>
        </row>
        <row r="1454">
          <cell r="P1454">
            <v>0</v>
          </cell>
          <cell r="Z1454">
            <v>0</v>
          </cell>
          <cell r="AA1454">
            <v>0</v>
          </cell>
          <cell r="AB1454">
            <v>0</v>
          </cell>
        </row>
        <row r="1455">
          <cell r="P1455">
            <v>0</v>
          </cell>
          <cell r="Z1455">
            <v>0</v>
          </cell>
          <cell r="AA1455">
            <v>0</v>
          </cell>
          <cell r="AB1455">
            <v>0</v>
          </cell>
        </row>
        <row r="1456">
          <cell r="P1456">
            <v>0</v>
          </cell>
          <cell r="Z1456">
            <v>0</v>
          </cell>
          <cell r="AA1456">
            <v>0</v>
          </cell>
          <cell r="AB1456">
            <v>0</v>
          </cell>
        </row>
        <row r="1457">
          <cell r="P1457">
            <v>0</v>
          </cell>
          <cell r="Z1457">
            <v>0</v>
          </cell>
          <cell r="AA1457">
            <v>0</v>
          </cell>
          <cell r="AB1457">
            <v>0</v>
          </cell>
        </row>
        <row r="1458">
          <cell r="P1458">
            <v>0</v>
          </cell>
          <cell r="Z1458">
            <v>0</v>
          </cell>
          <cell r="AA1458">
            <v>0</v>
          </cell>
          <cell r="AB1458">
            <v>0</v>
          </cell>
        </row>
        <row r="1459">
          <cell r="P1459">
            <v>0</v>
          </cell>
          <cell r="Z1459">
            <v>0</v>
          </cell>
          <cell r="AA1459">
            <v>0</v>
          </cell>
          <cell r="AB1459">
            <v>0</v>
          </cell>
        </row>
        <row r="1460">
          <cell r="P1460">
            <v>0</v>
          </cell>
          <cell r="Z1460">
            <v>0</v>
          </cell>
          <cell r="AA1460">
            <v>0</v>
          </cell>
          <cell r="AB1460">
            <v>0</v>
          </cell>
        </row>
        <row r="1461">
          <cell r="P1461">
            <v>0</v>
          </cell>
          <cell r="Z1461">
            <v>0</v>
          </cell>
          <cell r="AA1461">
            <v>0</v>
          </cell>
          <cell r="AB1461">
            <v>0</v>
          </cell>
        </row>
        <row r="1462">
          <cell r="P1462">
            <v>0</v>
          </cell>
          <cell r="Z1462">
            <v>0</v>
          </cell>
          <cell r="AA1462">
            <v>0</v>
          </cell>
          <cell r="AB1462">
            <v>0</v>
          </cell>
        </row>
        <row r="1463">
          <cell r="P1463">
            <v>0</v>
          </cell>
          <cell r="Z1463">
            <v>0</v>
          </cell>
          <cell r="AA1463">
            <v>0</v>
          </cell>
          <cell r="AB1463">
            <v>0</v>
          </cell>
        </row>
        <row r="1464">
          <cell r="P1464">
            <v>0</v>
          </cell>
          <cell r="Z1464">
            <v>0</v>
          </cell>
          <cell r="AA1464">
            <v>0</v>
          </cell>
          <cell r="AB1464">
            <v>0</v>
          </cell>
        </row>
        <row r="1465">
          <cell r="P1465">
            <v>0</v>
          </cell>
          <cell r="Z1465">
            <v>0</v>
          </cell>
          <cell r="AA1465">
            <v>0</v>
          </cell>
          <cell r="AB1465">
            <v>0</v>
          </cell>
        </row>
        <row r="1466">
          <cell r="P1466">
            <v>0</v>
          </cell>
          <cell r="Z1466">
            <v>0</v>
          </cell>
          <cell r="AA1466">
            <v>0</v>
          </cell>
          <cell r="AB1466">
            <v>0</v>
          </cell>
        </row>
        <row r="1467">
          <cell r="P1467">
            <v>0</v>
          </cell>
          <cell r="Z1467">
            <v>0</v>
          </cell>
          <cell r="AA1467">
            <v>0</v>
          </cell>
          <cell r="AB1467">
            <v>0</v>
          </cell>
        </row>
        <row r="1468">
          <cell r="P1468">
            <v>0</v>
          </cell>
          <cell r="Z1468">
            <v>0</v>
          </cell>
          <cell r="AA1468">
            <v>0</v>
          </cell>
          <cell r="AB1468">
            <v>0</v>
          </cell>
        </row>
        <row r="1469">
          <cell r="P1469">
            <v>0</v>
          </cell>
          <cell r="Z1469">
            <v>0</v>
          </cell>
          <cell r="AA1469">
            <v>0</v>
          </cell>
          <cell r="AB1469">
            <v>0</v>
          </cell>
        </row>
        <row r="1470">
          <cell r="P1470">
            <v>0</v>
          </cell>
          <cell r="Z1470">
            <v>0</v>
          </cell>
          <cell r="AA1470">
            <v>0</v>
          </cell>
          <cell r="AB1470">
            <v>0</v>
          </cell>
        </row>
        <row r="1471">
          <cell r="B1471" t="str">
            <v>Összesen</v>
          </cell>
          <cell r="D1471" t="str">
            <v>Pécsi Kulturális Központ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  <cell r="X1471">
            <v>0</v>
          </cell>
          <cell r="Y1471">
            <v>0</v>
          </cell>
          <cell r="Z1471">
            <v>0</v>
          </cell>
          <cell r="AA1471">
            <v>0</v>
          </cell>
          <cell r="AB1471">
            <v>0</v>
          </cell>
        </row>
        <row r="1472">
          <cell r="A1472">
            <v>45</v>
          </cell>
          <cell r="B1472" t="str">
            <v>Harmadik Szinház  (új)</v>
          </cell>
          <cell r="C1472">
            <v>1</v>
          </cell>
          <cell r="D1472" t="str">
            <v>00előirányzat</v>
          </cell>
          <cell r="P1472">
            <v>0</v>
          </cell>
          <cell r="Z1472">
            <v>0</v>
          </cell>
          <cell r="AA1472">
            <v>0</v>
          </cell>
          <cell r="AB1472">
            <v>0</v>
          </cell>
        </row>
        <row r="1473">
          <cell r="P1473">
            <v>0</v>
          </cell>
          <cell r="Z1473">
            <v>0</v>
          </cell>
          <cell r="AA1473">
            <v>0</v>
          </cell>
          <cell r="AB1473">
            <v>0</v>
          </cell>
        </row>
        <row r="1474">
          <cell r="P1474">
            <v>0</v>
          </cell>
          <cell r="Z1474">
            <v>0</v>
          </cell>
          <cell r="AA1474">
            <v>0</v>
          </cell>
          <cell r="AB1474">
            <v>0</v>
          </cell>
        </row>
        <row r="1475">
          <cell r="P1475">
            <v>0</v>
          </cell>
          <cell r="Z1475">
            <v>0</v>
          </cell>
          <cell r="AA1475">
            <v>0</v>
          </cell>
          <cell r="AB1475">
            <v>0</v>
          </cell>
        </row>
        <row r="1476">
          <cell r="P1476">
            <v>0</v>
          </cell>
          <cell r="Z1476">
            <v>0</v>
          </cell>
          <cell r="AA1476">
            <v>0</v>
          </cell>
          <cell r="AB1476">
            <v>0</v>
          </cell>
        </row>
        <row r="1477">
          <cell r="P1477">
            <v>0</v>
          </cell>
          <cell r="Z1477">
            <v>0</v>
          </cell>
          <cell r="AA1477">
            <v>0</v>
          </cell>
          <cell r="AB1477">
            <v>0</v>
          </cell>
        </row>
        <row r="1478">
          <cell r="P1478">
            <v>0</v>
          </cell>
          <cell r="Z1478">
            <v>0</v>
          </cell>
          <cell r="AA1478">
            <v>0</v>
          </cell>
          <cell r="AB1478">
            <v>0</v>
          </cell>
        </row>
        <row r="1479">
          <cell r="P1479">
            <v>0</v>
          </cell>
          <cell r="Z1479">
            <v>0</v>
          </cell>
          <cell r="AA1479">
            <v>0</v>
          </cell>
          <cell r="AB1479">
            <v>0</v>
          </cell>
        </row>
        <row r="1480">
          <cell r="P1480">
            <v>0</v>
          </cell>
          <cell r="Z1480">
            <v>0</v>
          </cell>
          <cell r="AA1480">
            <v>0</v>
          </cell>
          <cell r="AB1480">
            <v>0</v>
          </cell>
        </row>
        <row r="1481">
          <cell r="P1481">
            <v>0</v>
          </cell>
          <cell r="Z1481">
            <v>0</v>
          </cell>
          <cell r="AA1481">
            <v>0</v>
          </cell>
          <cell r="AB1481">
            <v>0</v>
          </cell>
        </row>
        <row r="1482">
          <cell r="P1482">
            <v>0</v>
          </cell>
          <cell r="Z1482">
            <v>0</v>
          </cell>
          <cell r="AA1482">
            <v>0</v>
          </cell>
          <cell r="AB1482">
            <v>0</v>
          </cell>
        </row>
        <row r="1483">
          <cell r="P1483">
            <v>0</v>
          </cell>
          <cell r="Z1483">
            <v>0</v>
          </cell>
          <cell r="AA1483">
            <v>0</v>
          </cell>
          <cell r="AB1483">
            <v>0</v>
          </cell>
        </row>
        <row r="1484">
          <cell r="P1484">
            <v>0</v>
          </cell>
          <cell r="Z1484">
            <v>0</v>
          </cell>
          <cell r="AA1484">
            <v>0</v>
          </cell>
          <cell r="AB1484">
            <v>0</v>
          </cell>
        </row>
        <row r="1485">
          <cell r="P1485">
            <v>0</v>
          </cell>
          <cell r="Z1485">
            <v>0</v>
          </cell>
          <cell r="AA1485">
            <v>0</v>
          </cell>
          <cell r="AB1485">
            <v>0</v>
          </cell>
        </row>
        <row r="1486">
          <cell r="P1486">
            <v>0</v>
          </cell>
          <cell r="Z1486">
            <v>0</v>
          </cell>
          <cell r="AA1486">
            <v>0</v>
          </cell>
          <cell r="AB1486">
            <v>0</v>
          </cell>
        </row>
        <row r="1487">
          <cell r="P1487">
            <v>0</v>
          </cell>
          <cell r="Z1487">
            <v>0</v>
          </cell>
          <cell r="AA1487">
            <v>0</v>
          </cell>
          <cell r="AB1487">
            <v>0</v>
          </cell>
        </row>
        <row r="1488">
          <cell r="P1488">
            <v>0</v>
          </cell>
          <cell r="Z1488">
            <v>0</v>
          </cell>
          <cell r="AA1488">
            <v>0</v>
          </cell>
          <cell r="AB1488">
            <v>0</v>
          </cell>
        </row>
        <row r="1489">
          <cell r="B1489" t="str">
            <v>Összesen</v>
          </cell>
          <cell r="D1489" t="str">
            <v>Harmadik Szinház  (új)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0</v>
          </cell>
          <cell r="P1489">
            <v>0</v>
          </cell>
          <cell r="Q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  <cell r="X1489">
            <v>0</v>
          </cell>
          <cell r="Y1489">
            <v>0</v>
          </cell>
          <cell r="Z1489">
            <v>0</v>
          </cell>
          <cell r="AA1489">
            <v>0</v>
          </cell>
          <cell r="AB1489">
            <v>0</v>
          </cell>
        </row>
        <row r="1490">
          <cell r="B1490" t="str">
            <v>Kulturális + HarmadikSz.</v>
          </cell>
          <cell r="E1490">
            <v>0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  <cell r="L1490">
            <v>0</v>
          </cell>
          <cell r="M1490">
            <v>0</v>
          </cell>
          <cell r="N1490">
            <v>0</v>
          </cell>
          <cell r="O1490">
            <v>0</v>
          </cell>
          <cell r="P1490">
            <v>0</v>
          </cell>
          <cell r="Q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0</v>
          </cell>
          <cell r="V1490">
            <v>0</v>
          </cell>
          <cell r="W1490">
            <v>0</v>
          </cell>
          <cell r="X1490">
            <v>0</v>
          </cell>
          <cell r="Y1490">
            <v>0</v>
          </cell>
          <cell r="Z1490">
            <v>0</v>
          </cell>
          <cell r="AA1490">
            <v>0</v>
          </cell>
          <cell r="AB1490">
            <v>0</v>
          </cell>
        </row>
        <row r="1491">
          <cell r="A1491">
            <v>45</v>
          </cell>
          <cell r="B1491" t="str">
            <v>Mecseki Kultúrpark</v>
          </cell>
          <cell r="C1491">
            <v>1</v>
          </cell>
          <cell r="D1491" t="str">
            <v>00előirányzat</v>
          </cell>
          <cell r="P1491">
            <v>0</v>
          </cell>
          <cell r="Z1491">
            <v>0</v>
          </cell>
          <cell r="AA1491">
            <v>0</v>
          </cell>
          <cell r="AB1491">
            <v>0</v>
          </cell>
        </row>
        <row r="1492">
          <cell r="P1492">
            <v>0</v>
          </cell>
          <cell r="Z1492">
            <v>0</v>
          </cell>
          <cell r="AA1492">
            <v>0</v>
          </cell>
          <cell r="AB1492">
            <v>0</v>
          </cell>
        </row>
        <row r="1493">
          <cell r="P1493">
            <v>0</v>
          </cell>
          <cell r="Z1493">
            <v>0</v>
          </cell>
          <cell r="AA1493">
            <v>0</v>
          </cell>
          <cell r="AB1493">
            <v>0</v>
          </cell>
        </row>
        <row r="1494">
          <cell r="P1494">
            <v>0</v>
          </cell>
          <cell r="Z1494">
            <v>0</v>
          </cell>
          <cell r="AA1494">
            <v>0</v>
          </cell>
          <cell r="AB1494">
            <v>0</v>
          </cell>
        </row>
        <row r="1495">
          <cell r="P1495">
            <v>0</v>
          </cell>
          <cell r="Z1495">
            <v>0</v>
          </cell>
          <cell r="AA1495">
            <v>0</v>
          </cell>
          <cell r="AB1495">
            <v>0</v>
          </cell>
        </row>
        <row r="1496">
          <cell r="P1496">
            <v>0</v>
          </cell>
          <cell r="Z1496">
            <v>0</v>
          </cell>
          <cell r="AA1496">
            <v>0</v>
          </cell>
          <cell r="AB1496">
            <v>0</v>
          </cell>
        </row>
        <row r="1497">
          <cell r="P1497">
            <v>0</v>
          </cell>
          <cell r="Z1497">
            <v>0</v>
          </cell>
          <cell r="AA1497">
            <v>0</v>
          </cell>
          <cell r="AB1497">
            <v>0</v>
          </cell>
        </row>
        <row r="1498">
          <cell r="P1498">
            <v>0</v>
          </cell>
          <cell r="Z1498">
            <v>0</v>
          </cell>
          <cell r="AA1498">
            <v>0</v>
          </cell>
          <cell r="AB1498">
            <v>0</v>
          </cell>
        </row>
        <row r="1499">
          <cell r="P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0">
          <cell r="P1500">
            <v>0</v>
          </cell>
          <cell r="Z1500">
            <v>0</v>
          </cell>
          <cell r="AA1500">
            <v>0</v>
          </cell>
          <cell r="AB1500">
            <v>0</v>
          </cell>
        </row>
        <row r="1501">
          <cell r="P1501">
            <v>0</v>
          </cell>
          <cell r="Z1501">
            <v>0</v>
          </cell>
          <cell r="AA1501">
            <v>0</v>
          </cell>
          <cell r="AB1501">
            <v>0</v>
          </cell>
        </row>
        <row r="1502">
          <cell r="P1502">
            <v>0</v>
          </cell>
          <cell r="Z1502">
            <v>0</v>
          </cell>
          <cell r="AA1502">
            <v>0</v>
          </cell>
          <cell r="AB1502">
            <v>0</v>
          </cell>
        </row>
        <row r="1503">
          <cell r="P1503">
            <v>0</v>
          </cell>
          <cell r="Z1503">
            <v>0</v>
          </cell>
          <cell r="AA1503">
            <v>0</v>
          </cell>
          <cell r="AB1503">
            <v>0</v>
          </cell>
        </row>
        <row r="1504">
          <cell r="P1504">
            <v>0</v>
          </cell>
          <cell r="Z1504">
            <v>0</v>
          </cell>
          <cell r="AA1504">
            <v>0</v>
          </cell>
          <cell r="AB1504">
            <v>0</v>
          </cell>
        </row>
        <row r="1505">
          <cell r="P1505">
            <v>0</v>
          </cell>
          <cell r="Z1505">
            <v>0</v>
          </cell>
          <cell r="AA1505">
            <v>0</v>
          </cell>
          <cell r="AB1505">
            <v>0</v>
          </cell>
        </row>
        <row r="1506">
          <cell r="P1506">
            <v>0</v>
          </cell>
          <cell r="Z1506">
            <v>0</v>
          </cell>
          <cell r="AA1506">
            <v>0</v>
          </cell>
          <cell r="AB1506">
            <v>0</v>
          </cell>
        </row>
        <row r="1507">
          <cell r="B1507" t="str">
            <v>Összesen</v>
          </cell>
          <cell r="D1507" t="str">
            <v>Mecseki Kultúrpark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  <cell r="L1507">
            <v>0</v>
          </cell>
          <cell r="M1507">
            <v>0</v>
          </cell>
          <cell r="N1507">
            <v>0</v>
          </cell>
          <cell r="O1507">
            <v>0</v>
          </cell>
          <cell r="P1507">
            <v>0</v>
          </cell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</row>
        <row r="1508">
          <cell r="A1508">
            <v>46</v>
          </cell>
          <cell r="B1508" t="str">
            <v>Pécsi Nemzeti Szinház</v>
          </cell>
          <cell r="C1508">
            <v>1</v>
          </cell>
          <cell r="D1508" t="str">
            <v>00előirányzat</v>
          </cell>
          <cell r="P1508">
            <v>0</v>
          </cell>
          <cell r="Z1508">
            <v>0</v>
          </cell>
          <cell r="AA1508">
            <v>0</v>
          </cell>
          <cell r="AB1508">
            <v>0</v>
          </cell>
        </row>
        <row r="1509">
          <cell r="P1509">
            <v>0</v>
          </cell>
          <cell r="Z1509">
            <v>0</v>
          </cell>
          <cell r="AA1509">
            <v>0</v>
          </cell>
          <cell r="AB1509">
            <v>0</v>
          </cell>
        </row>
        <row r="1510">
          <cell r="P1510">
            <v>0</v>
          </cell>
          <cell r="Z1510">
            <v>0</v>
          </cell>
          <cell r="AA1510">
            <v>0</v>
          </cell>
          <cell r="AB1510">
            <v>0</v>
          </cell>
        </row>
        <row r="1511">
          <cell r="P1511">
            <v>0</v>
          </cell>
          <cell r="Z1511">
            <v>0</v>
          </cell>
          <cell r="AA1511">
            <v>0</v>
          </cell>
          <cell r="AB1511">
            <v>0</v>
          </cell>
        </row>
        <row r="1512">
          <cell r="P1512">
            <v>0</v>
          </cell>
          <cell r="Z1512">
            <v>0</v>
          </cell>
          <cell r="AA1512">
            <v>0</v>
          </cell>
          <cell r="AB1512">
            <v>0</v>
          </cell>
        </row>
        <row r="1513">
          <cell r="P1513">
            <v>0</v>
          </cell>
          <cell r="Z1513">
            <v>0</v>
          </cell>
          <cell r="AA1513">
            <v>0</v>
          </cell>
          <cell r="AB1513">
            <v>0</v>
          </cell>
        </row>
        <row r="1514">
          <cell r="P1514">
            <v>0</v>
          </cell>
          <cell r="Z1514">
            <v>0</v>
          </cell>
          <cell r="AA1514">
            <v>0</v>
          </cell>
          <cell r="AB1514">
            <v>0</v>
          </cell>
        </row>
        <row r="1515">
          <cell r="P1515">
            <v>0</v>
          </cell>
          <cell r="Z1515">
            <v>0</v>
          </cell>
          <cell r="AA1515">
            <v>0</v>
          </cell>
          <cell r="AB1515">
            <v>0</v>
          </cell>
        </row>
        <row r="1516">
          <cell r="P1516">
            <v>0</v>
          </cell>
          <cell r="Z1516">
            <v>0</v>
          </cell>
          <cell r="AA1516">
            <v>0</v>
          </cell>
          <cell r="AB1516">
            <v>0</v>
          </cell>
        </row>
        <row r="1517">
          <cell r="P1517">
            <v>0</v>
          </cell>
          <cell r="Z1517">
            <v>0</v>
          </cell>
          <cell r="AA1517">
            <v>0</v>
          </cell>
          <cell r="AB1517">
            <v>0</v>
          </cell>
        </row>
        <row r="1518">
          <cell r="P1518">
            <v>0</v>
          </cell>
          <cell r="Z1518">
            <v>0</v>
          </cell>
          <cell r="AA1518">
            <v>0</v>
          </cell>
          <cell r="AB1518">
            <v>0</v>
          </cell>
        </row>
        <row r="1519">
          <cell r="P1519">
            <v>0</v>
          </cell>
          <cell r="Z1519">
            <v>0</v>
          </cell>
          <cell r="AA1519">
            <v>0</v>
          </cell>
          <cell r="AB1519">
            <v>0</v>
          </cell>
        </row>
        <row r="1520">
          <cell r="P1520">
            <v>0</v>
          </cell>
          <cell r="Z1520">
            <v>0</v>
          </cell>
          <cell r="AA1520">
            <v>0</v>
          </cell>
          <cell r="AB1520">
            <v>0</v>
          </cell>
        </row>
        <row r="1521">
          <cell r="P1521">
            <v>0</v>
          </cell>
          <cell r="Z1521">
            <v>0</v>
          </cell>
          <cell r="AA1521">
            <v>0</v>
          </cell>
          <cell r="AB1521">
            <v>0</v>
          </cell>
        </row>
        <row r="1522">
          <cell r="P1522">
            <v>0</v>
          </cell>
          <cell r="Z1522">
            <v>0</v>
          </cell>
          <cell r="AA1522">
            <v>0</v>
          </cell>
          <cell r="AB1522">
            <v>0</v>
          </cell>
        </row>
        <row r="1523">
          <cell r="P1523">
            <v>0</v>
          </cell>
          <cell r="Z1523">
            <v>0</v>
          </cell>
          <cell r="AA1523">
            <v>0</v>
          </cell>
          <cell r="AB1523">
            <v>0</v>
          </cell>
        </row>
        <row r="1524">
          <cell r="P1524">
            <v>0</v>
          </cell>
          <cell r="Z1524">
            <v>0</v>
          </cell>
          <cell r="AA1524">
            <v>0</v>
          </cell>
          <cell r="AB1524">
            <v>0</v>
          </cell>
        </row>
        <row r="1525">
          <cell r="P1525">
            <v>0</v>
          </cell>
          <cell r="Z1525">
            <v>0</v>
          </cell>
          <cell r="AA1525">
            <v>0</v>
          </cell>
          <cell r="AB1525">
            <v>0</v>
          </cell>
        </row>
        <row r="1526">
          <cell r="B1526" t="str">
            <v>Összesen</v>
          </cell>
          <cell r="D1526" t="str">
            <v>Pécsi Nemzeti Szinház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  <cell r="L1526">
            <v>0</v>
          </cell>
          <cell r="M1526">
            <v>0</v>
          </cell>
          <cell r="N1526">
            <v>0</v>
          </cell>
          <cell r="O1526">
            <v>0</v>
          </cell>
          <cell r="P1526">
            <v>0</v>
          </cell>
          <cell r="Q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0</v>
          </cell>
          <cell r="V1526">
            <v>0</v>
          </cell>
          <cell r="W1526">
            <v>0</v>
          </cell>
          <cell r="X1526">
            <v>0</v>
          </cell>
          <cell r="Y1526">
            <v>0</v>
          </cell>
          <cell r="Z1526">
            <v>0</v>
          </cell>
          <cell r="AA1526">
            <v>0</v>
          </cell>
          <cell r="AB1526">
            <v>0</v>
          </cell>
        </row>
        <row r="1527">
          <cell r="A1527">
            <v>47</v>
          </cell>
          <cell r="B1527" t="str">
            <v>Pécsi Horvát Szinház</v>
          </cell>
          <cell r="C1527">
            <v>1</v>
          </cell>
          <cell r="D1527" t="str">
            <v>00előirányzat</v>
          </cell>
          <cell r="P1527">
            <v>0</v>
          </cell>
          <cell r="Z1527">
            <v>0</v>
          </cell>
          <cell r="AA1527">
            <v>0</v>
          </cell>
          <cell r="AB1527">
            <v>0</v>
          </cell>
        </row>
        <row r="1528">
          <cell r="P1528">
            <v>0</v>
          </cell>
          <cell r="Z1528">
            <v>0</v>
          </cell>
          <cell r="AA1528">
            <v>0</v>
          </cell>
          <cell r="AB1528">
            <v>0</v>
          </cell>
        </row>
        <row r="1529">
          <cell r="P1529">
            <v>0</v>
          </cell>
          <cell r="Z1529">
            <v>0</v>
          </cell>
          <cell r="AA1529">
            <v>0</v>
          </cell>
          <cell r="AB1529">
            <v>0</v>
          </cell>
        </row>
        <row r="1530">
          <cell r="P1530">
            <v>0</v>
          </cell>
          <cell r="Z1530">
            <v>0</v>
          </cell>
          <cell r="AA1530">
            <v>0</v>
          </cell>
          <cell r="AB1530">
            <v>0</v>
          </cell>
        </row>
        <row r="1531">
          <cell r="P1531">
            <v>0</v>
          </cell>
          <cell r="Z1531">
            <v>0</v>
          </cell>
          <cell r="AA1531">
            <v>0</v>
          </cell>
          <cell r="AB1531">
            <v>0</v>
          </cell>
        </row>
        <row r="1532">
          <cell r="P1532">
            <v>0</v>
          </cell>
          <cell r="Z1532">
            <v>0</v>
          </cell>
          <cell r="AA1532">
            <v>0</v>
          </cell>
          <cell r="AB1532">
            <v>0</v>
          </cell>
        </row>
        <row r="1533">
          <cell r="P1533">
            <v>0</v>
          </cell>
          <cell r="Z1533">
            <v>0</v>
          </cell>
          <cell r="AA1533">
            <v>0</v>
          </cell>
          <cell r="AB1533">
            <v>0</v>
          </cell>
        </row>
        <row r="1534">
          <cell r="P1534">
            <v>0</v>
          </cell>
          <cell r="Z1534">
            <v>0</v>
          </cell>
          <cell r="AA1534">
            <v>0</v>
          </cell>
          <cell r="AB1534">
            <v>0</v>
          </cell>
        </row>
        <row r="1535">
          <cell r="P1535">
            <v>0</v>
          </cell>
          <cell r="Z1535">
            <v>0</v>
          </cell>
          <cell r="AA1535">
            <v>0</v>
          </cell>
          <cell r="AB1535">
            <v>0</v>
          </cell>
        </row>
        <row r="1536">
          <cell r="P1536">
            <v>0</v>
          </cell>
          <cell r="Z1536">
            <v>0</v>
          </cell>
          <cell r="AA1536">
            <v>0</v>
          </cell>
          <cell r="AB1536">
            <v>0</v>
          </cell>
        </row>
        <row r="1537">
          <cell r="P1537">
            <v>0</v>
          </cell>
          <cell r="Z1537">
            <v>0</v>
          </cell>
          <cell r="AA1537">
            <v>0</v>
          </cell>
          <cell r="AB1537">
            <v>0</v>
          </cell>
        </row>
        <row r="1538">
          <cell r="P1538">
            <v>0</v>
          </cell>
          <cell r="Z1538">
            <v>0</v>
          </cell>
          <cell r="AA1538">
            <v>0</v>
          </cell>
          <cell r="AB1538">
            <v>0</v>
          </cell>
        </row>
        <row r="1539">
          <cell r="P1539">
            <v>0</v>
          </cell>
          <cell r="Z1539">
            <v>0</v>
          </cell>
          <cell r="AA1539">
            <v>0</v>
          </cell>
          <cell r="AB1539">
            <v>0</v>
          </cell>
        </row>
        <row r="1540">
          <cell r="P1540">
            <v>0</v>
          </cell>
          <cell r="Z1540">
            <v>0</v>
          </cell>
          <cell r="AA1540">
            <v>0</v>
          </cell>
          <cell r="AB1540">
            <v>0</v>
          </cell>
        </row>
        <row r="1541">
          <cell r="P1541">
            <v>0</v>
          </cell>
          <cell r="Z1541">
            <v>0</v>
          </cell>
          <cell r="AA1541">
            <v>0</v>
          </cell>
          <cell r="AB1541">
            <v>0</v>
          </cell>
        </row>
        <row r="1542">
          <cell r="B1542" t="str">
            <v>Összesen</v>
          </cell>
          <cell r="D1542" t="str">
            <v>Pécsi Horvát Szinház</v>
          </cell>
          <cell r="E1542">
            <v>0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0</v>
          </cell>
          <cell r="O1542">
            <v>0</v>
          </cell>
          <cell r="P1542">
            <v>0</v>
          </cell>
          <cell r="Q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0</v>
          </cell>
          <cell r="V1542">
            <v>0</v>
          </cell>
          <cell r="W1542">
            <v>0</v>
          </cell>
          <cell r="X1542">
            <v>0</v>
          </cell>
          <cell r="Y1542">
            <v>0</v>
          </cell>
          <cell r="Z1542">
            <v>0</v>
          </cell>
          <cell r="AA1542">
            <v>0</v>
          </cell>
          <cell r="AB1542">
            <v>0</v>
          </cell>
        </row>
        <row r="1543">
          <cell r="A1543">
            <v>49</v>
          </cell>
          <cell r="B1543" t="str">
            <v>Pécsi Szimfónikus Zenekar</v>
          </cell>
          <cell r="C1543">
            <v>1</v>
          </cell>
          <cell r="D1543" t="str">
            <v>00előirányzat</v>
          </cell>
          <cell r="P1543">
            <v>0</v>
          </cell>
          <cell r="Z1543">
            <v>0</v>
          </cell>
          <cell r="AA1543">
            <v>0</v>
          </cell>
          <cell r="AB1543">
            <v>0</v>
          </cell>
        </row>
        <row r="1544">
          <cell r="P1544">
            <v>0</v>
          </cell>
          <cell r="Z1544">
            <v>0</v>
          </cell>
          <cell r="AA1544">
            <v>0</v>
          </cell>
          <cell r="AB1544">
            <v>0</v>
          </cell>
        </row>
        <row r="1545">
          <cell r="P1545">
            <v>0</v>
          </cell>
          <cell r="Z1545">
            <v>0</v>
          </cell>
          <cell r="AA1545">
            <v>0</v>
          </cell>
          <cell r="AB1545">
            <v>0</v>
          </cell>
        </row>
        <row r="1546">
          <cell r="P1546">
            <v>0</v>
          </cell>
          <cell r="Z1546">
            <v>0</v>
          </cell>
          <cell r="AA1546">
            <v>0</v>
          </cell>
          <cell r="AB1546">
            <v>0</v>
          </cell>
        </row>
        <row r="1547">
          <cell r="P1547">
            <v>0</v>
          </cell>
          <cell r="Z1547">
            <v>0</v>
          </cell>
          <cell r="AA1547">
            <v>0</v>
          </cell>
          <cell r="AB1547">
            <v>0</v>
          </cell>
        </row>
        <row r="1548">
          <cell r="P1548">
            <v>0</v>
          </cell>
          <cell r="Z1548">
            <v>0</v>
          </cell>
          <cell r="AA1548">
            <v>0</v>
          </cell>
          <cell r="AB1548">
            <v>0</v>
          </cell>
        </row>
        <row r="1549">
          <cell r="P1549">
            <v>0</v>
          </cell>
          <cell r="Z1549">
            <v>0</v>
          </cell>
          <cell r="AA1549">
            <v>0</v>
          </cell>
          <cell r="AB1549">
            <v>0</v>
          </cell>
        </row>
        <row r="1550">
          <cell r="P1550">
            <v>0</v>
          </cell>
          <cell r="Z1550">
            <v>0</v>
          </cell>
          <cell r="AA1550">
            <v>0</v>
          </cell>
          <cell r="AB1550">
            <v>0</v>
          </cell>
        </row>
        <row r="1551">
          <cell r="P1551">
            <v>0</v>
          </cell>
          <cell r="Z1551">
            <v>0</v>
          </cell>
          <cell r="AA1551">
            <v>0</v>
          </cell>
          <cell r="AB1551">
            <v>0</v>
          </cell>
        </row>
        <row r="1552">
          <cell r="P1552">
            <v>0</v>
          </cell>
          <cell r="Z1552">
            <v>0</v>
          </cell>
          <cell r="AA1552">
            <v>0</v>
          </cell>
          <cell r="AB1552">
            <v>0</v>
          </cell>
        </row>
        <row r="1553">
          <cell r="P1553">
            <v>0</v>
          </cell>
          <cell r="Z1553">
            <v>0</v>
          </cell>
          <cell r="AA1553">
            <v>0</v>
          </cell>
          <cell r="AB1553">
            <v>0</v>
          </cell>
        </row>
        <row r="1554">
          <cell r="P1554">
            <v>0</v>
          </cell>
          <cell r="Z1554">
            <v>0</v>
          </cell>
          <cell r="AA1554">
            <v>0</v>
          </cell>
          <cell r="AB1554">
            <v>0</v>
          </cell>
        </row>
        <row r="1555">
          <cell r="P1555">
            <v>0</v>
          </cell>
          <cell r="Z1555">
            <v>0</v>
          </cell>
          <cell r="AA1555">
            <v>0</v>
          </cell>
          <cell r="AB1555">
            <v>0</v>
          </cell>
        </row>
        <row r="1556">
          <cell r="P1556">
            <v>0</v>
          </cell>
          <cell r="Z1556">
            <v>0</v>
          </cell>
          <cell r="AA1556">
            <v>0</v>
          </cell>
          <cell r="AB1556">
            <v>0</v>
          </cell>
        </row>
        <row r="1557">
          <cell r="P1557">
            <v>0</v>
          </cell>
          <cell r="Z1557">
            <v>0</v>
          </cell>
          <cell r="AA1557">
            <v>0</v>
          </cell>
          <cell r="AB1557">
            <v>0</v>
          </cell>
        </row>
        <row r="1558">
          <cell r="B1558" t="str">
            <v>Összesen</v>
          </cell>
          <cell r="D1558" t="str">
            <v>Pécsi Szimf. Zenekar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0</v>
          </cell>
          <cell r="V1558">
            <v>0</v>
          </cell>
          <cell r="W1558">
            <v>0</v>
          </cell>
          <cell r="X1558">
            <v>0</v>
          </cell>
          <cell r="Y1558">
            <v>0</v>
          </cell>
          <cell r="Z1558">
            <v>0</v>
          </cell>
          <cell r="AA1558">
            <v>0</v>
          </cell>
          <cell r="AB1558">
            <v>0</v>
          </cell>
        </row>
        <row r="1559">
          <cell r="A1559">
            <v>50</v>
          </cell>
          <cell r="B1559" t="str">
            <v>Ifjúsági Ház</v>
          </cell>
          <cell r="C1559">
            <v>1</v>
          </cell>
          <cell r="D1559" t="str">
            <v>00előirányzat</v>
          </cell>
          <cell r="P1559">
            <v>0</v>
          </cell>
          <cell r="Z1559">
            <v>0</v>
          </cell>
          <cell r="AA1559">
            <v>0</v>
          </cell>
          <cell r="AB1559">
            <v>0</v>
          </cell>
        </row>
        <row r="1560">
          <cell r="P1560">
            <v>0</v>
          </cell>
          <cell r="Z1560">
            <v>0</v>
          </cell>
          <cell r="AA1560">
            <v>0</v>
          </cell>
          <cell r="AB1560">
            <v>0</v>
          </cell>
        </row>
        <row r="1561">
          <cell r="P1561">
            <v>0</v>
          </cell>
          <cell r="Z1561">
            <v>0</v>
          </cell>
          <cell r="AA1561">
            <v>0</v>
          </cell>
          <cell r="AB1561">
            <v>0</v>
          </cell>
        </row>
        <row r="1562">
          <cell r="P1562">
            <v>0</v>
          </cell>
          <cell r="Z1562">
            <v>0</v>
          </cell>
          <cell r="AA1562">
            <v>0</v>
          </cell>
          <cell r="AB1562">
            <v>0</v>
          </cell>
        </row>
        <row r="1563">
          <cell r="P1563">
            <v>0</v>
          </cell>
          <cell r="Z1563">
            <v>0</v>
          </cell>
          <cell r="AA1563">
            <v>0</v>
          </cell>
          <cell r="AB1563">
            <v>0</v>
          </cell>
        </row>
        <row r="1564">
          <cell r="P1564">
            <v>0</v>
          </cell>
          <cell r="Z1564">
            <v>0</v>
          </cell>
          <cell r="AA1564">
            <v>0</v>
          </cell>
          <cell r="AB1564">
            <v>0</v>
          </cell>
        </row>
        <row r="1565">
          <cell r="P1565">
            <v>0</v>
          </cell>
          <cell r="Z1565">
            <v>0</v>
          </cell>
          <cell r="AA1565">
            <v>0</v>
          </cell>
          <cell r="AB1565">
            <v>0</v>
          </cell>
        </row>
        <row r="1566">
          <cell r="P1566">
            <v>0</v>
          </cell>
          <cell r="Z1566">
            <v>0</v>
          </cell>
          <cell r="AA1566">
            <v>0</v>
          </cell>
          <cell r="AB1566">
            <v>0</v>
          </cell>
        </row>
        <row r="1567">
          <cell r="P1567">
            <v>0</v>
          </cell>
          <cell r="Z1567">
            <v>0</v>
          </cell>
          <cell r="AA1567">
            <v>0</v>
          </cell>
          <cell r="AB1567">
            <v>0</v>
          </cell>
        </row>
        <row r="1568">
          <cell r="P1568">
            <v>0</v>
          </cell>
          <cell r="Z1568">
            <v>0</v>
          </cell>
          <cell r="AA1568">
            <v>0</v>
          </cell>
          <cell r="AB1568">
            <v>0</v>
          </cell>
        </row>
        <row r="1569">
          <cell r="P1569">
            <v>0</v>
          </cell>
          <cell r="Z1569">
            <v>0</v>
          </cell>
          <cell r="AA1569">
            <v>0</v>
          </cell>
          <cell r="AB1569">
            <v>0</v>
          </cell>
        </row>
        <row r="1570">
          <cell r="P1570">
            <v>0</v>
          </cell>
          <cell r="Z1570">
            <v>0</v>
          </cell>
          <cell r="AA1570">
            <v>0</v>
          </cell>
          <cell r="AB1570">
            <v>0</v>
          </cell>
        </row>
        <row r="1571">
          <cell r="P1571">
            <v>0</v>
          </cell>
          <cell r="Z1571">
            <v>0</v>
          </cell>
          <cell r="AA1571">
            <v>0</v>
          </cell>
          <cell r="AB1571">
            <v>0</v>
          </cell>
        </row>
        <row r="1572">
          <cell r="P1572">
            <v>0</v>
          </cell>
          <cell r="Z1572">
            <v>0</v>
          </cell>
          <cell r="AA1572">
            <v>0</v>
          </cell>
          <cell r="AB1572">
            <v>0</v>
          </cell>
        </row>
        <row r="1573">
          <cell r="P1573">
            <v>0</v>
          </cell>
          <cell r="Z1573">
            <v>0</v>
          </cell>
          <cell r="AA1573">
            <v>0</v>
          </cell>
          <cell r="AB1573">
            <v>0</v>
          </cell>
        </row>
        <row r="1574">
          <cell r="P1574">
            <v>0</v>
          </cell>
          <cell r="Z1574">
            <v>0</v>
          </cell>
          <cell r="AA1574">
            <v>0</v>
          </cell>
          <cell r="AB1574">
            <v>0</v>
          </cell>
        </row>
        <row r="1575">
          <cell r="B1575" t="str">
            <v>Összesen</v>
          </cell>
          <cell r="D1575" t="str">
            <v>Ifjúsági Ház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  <cell r="L1575">
            <v>0</v>
          </cell>
          <cell r="M1575">
            <v>0</v>
          </cell>
          <cell r="N1575">
            <v>0</v>
          </cell>
          <cell r="O1575">
            <v>0</v>
          </cell>
          <cell r="P1575">
            <v>0</v>
          </cell>
          <cell r="Q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0</v>
          </cell>
          <cell r="V1575">
            <v>0</v>
          </cell>
          <cell r="W1575">
            <v>0</v>
          </cell>
          <cell r="X1575">
            <v>0</v>
          </cell>
          <cell r="Y1575">
            <v>0</v>
          </cell>
          <cell r="Z1575">
            <v>0</v>
          </cell>
          <cell r="AA1575">
            <v>0</v>
          </cell>
          <cell r="AB1575">
            <v>0</v>
          </cell>
        </row>
        <row r="1576">
          <cell r="B1576" t="str">
            <v>Szivárvány Gyermekház (új)</v>
          </cell>
          <cell r="C1576">
            <v>1</v>
          </cell>
          <cell r="D1576" t="str">
            <v>00előirányzat</v>
          </cell>
          <cell r="P1576">
            <v>0</v>
          </cell>
          <cell r="Z1576">
            <v>0</v>
          </cell>
          <cell r="AA1576">
            <v>0</v>
          </cell>
          <cell r="AB1576">
            <v>0</v>
          </cell>
        </row>
        <row r="1577">
          <cell r="P1577">
            <v>0</v>
          </cell>
          <cell r="Z1577">
            <v>0</v>
          </cell>
          <cell r="AA1577">
            <v>0</v>
          </cell>
          <cell r="AB1577">
            <v>0</v>
          </cell>
        </row>
        <row r="1578">
          <cell r="P1578">
            <v>0</v>
          </cell>
          <cell r="Z1578">
            <v>0</v>
          </cell>
          <cell r="AA1578">
            <v>0</v>
          </cell>
          <cell r="AB1578">
            <v>0</v>
          </cell>
        </row>
        <row r="1579">
          <cell r="P1579">
            <v>0</v>
          </cell>
          <cell r="Z1579">
            <v>0</v>
          </cell>
          <cell r="AA1579">
            <v>0</v>
          </cell>
          <cell r="AB1579">
            <v>0</v>
          </cell>
        </row>
        <row r="1580">
          <cell r="P1580">
            <v>0</v>
          </cell>
          <cell r="Z1580">
            <v>0</v>
          </cell>
          <cell r="AA1580">
            <v>0</v>
          </cell>
          <cell r="AB1580">
            <v>0</v>
          </cell>
        </row>
        <row r="1581">
          <cell r="P1581">
            <v>0</v>
          </cell>
          <cell r="Z1581">
            <v>0</v>
          </cell>
          <cell r="AA1581">
            <v>0</v>
          </cell>
          <cell r="AB1581">
            <v>0</v>
          </cell>
        </row>
        <row r="1582">
          <cell r="P1582">
            <v>0</v>
          </cell>
          <cell r="Z1582">
            <v>0</v>
          </cell>
          <cell r="AA1582">
            <v>0</v>
          </cell>
          <cell r="AB1582">
            <v>0</v>
          </cell>
        </row>
        <row r="1583">
          <cell r="P1583">
            <v>0</v>
          </cell>
          <cell r="Z1583">
            <v>0</v>
          </cell>
          <cell r="AA1583">
            <v>0</v>
          </cell>
          <cell r="AB1583">
            <v>0</v>
          </cell>
        </row>
        <row r="1584">
          <cell r="P1584">
            <v>0</v>
          </cell>
          <cell r="Z1584">
            <v>0</v>
          </cell>
          <cell r="AA1584">
            <v>0</v>
          </cell>
          <cell r="AB1584">
            <v>0</v>
          </cell>
        </row>
        <row r="1585">
          <cell r="P1585">
            <v>0</v>
          </cell>
          <cell r="Z1585">
            <v>0</v>
          </cell>
          <cell r="AA1585">
            <v>0</v>
          </cell>
          <cell r="AB1585">
            <v>0</v>
          </cell>
        </row>
        <row r="1586">
          <cell r="P1586">
            <v>0</v>
          </cell>
          <cell r="Z1586">
            <v>0</v>
          </cell>
          <cell r="AA1586">
            <v>0</v>
          </cell>
          <cell r="AB1586">
            <v>0</v>
          </cell>
        </row>
        <row r="1587">
          <cell r="P1587">
            <v>0</v>
          </cell>
          <cell r="Z1587">
            <v>0</v>
          </cell>
          <cell r="AA1587">
            <v>0</v>
          </cell>
          <cell r="AB1587">
            <v>0</v>
          </cell>
        </row>
        <row r="1588">
          <cell r="P1588">
            <v>0</v>
          </cell>
          <cell r="Z1588">
            <v>0</v>
          </cell>
          <cell r="AA1588">
            <v>0</v>
          </cell>
          <cell r="AB1588">
            <v>0</v>
          </cell>
        </row>
        <row r="1589">
          <cell r="P1589">
            <v>0</v>
          </cell>
          <cell r="Z1589">
            <v>0</v>
          </cell>
          <cell r="AA1589">
            <v>0</v>
          </cell>
          <cell r="AB1589">
            <v>0</v>
          </cell>
        </row>
        <row r="1590">
          <cell r="P1590">
            <v>0</v>
          </cell>
          <cell r="Z1590">
            <v>0</v>
          </cell>
          <cell r="AA1590">
            <v>0</v>
          </cell>
          <cell r="AB1590">
            <v>0</v>
          </cell>
        </row>
        <row r="1591">
          <cell r="P1591">
            <v>0</v>
          </cell>
          <cell r="Z1591">
            <v>0</v>
          </cell>
          <cell r="AA1591">
            <v>0</v>
          </cell>
          <cell r="AB1591">
            <v>0</v>
          </cell>
        </row>
        <row r="1592">
          <cell r="P1592">
            <v>0</v>
          </cell>
          <cell r="Z1592">
            <v>0</v>
          </cell>
          <cell r="AA1592">
            <v>0</v>
          </cell>
          <cell r="AB1592">
            <v>0</v>
          </cell>
        </row>
        <row r="1593">
          <cell r="B1593" t="str">
            <v>Összesen</v>
          </cell>
          <cell r="D1593" t="str">
            <v>Szivárvány Gyermekház (új)</v>
          </cell>
          <cell r="E1593">
            <v>0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0</v>
          </cell>
          <cell r="V1593">
            <v>0</v>
          </cell>
          <cell r="W1593">
            <v>0</v>
          </cell>
          <cell r="X1593">
            <v>0</v>
          </cell>
          <cell r="Y1593">
            <v>0</v>
          </cell>
          <cell r="Z1593">
            <v>0</v>
          </cell>
          <cell r="AA1593">
            <v>0</v>
          </cell>
          <cell r="AB1593">
            <v>0</v>
          </cell>
        </row>
        <row r="1594">
          <cell r="B1594" t="str">
            <v>Ifjúsági + Szivárvány</v>
          </cell>
          <cell r="E1594">
            <v>0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  <cell r="L1594">
            <v>0</v>
          </cell>
          <cell r="M1594">
            <v>0</v>
          </cell>
          <cell r="N1594">
            <v>0</v>
          </cell>
          <cell r="O1594">
            <v>0</v>
          </cell>
          <cell r="P1594">
            <v>0</v>
          </cell>
          <cell r="Q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0</v>
          </cell>
          <cell r="V1594">
            <v>0</v>
          </cell>
          <cell r="W1594">
            <v>0</v>
          </cell>
          <cell r="X1594">
            <v>0</v>
          </cell>
          <cell r="Y1594">
            <v>0</v>
          </cell>
          <cell r="Z1594">
            <v>0</v>
          </cell>
          <cell r="AA1594">
            <v>0</v>
          </cell>
          <cell r="AB1594">
            <v>0</v>
          </cell>
        </row>
        <row r="1595">
          <cell r="A1595">
            <v>52</v>
          </cell>
          <cell r="B1595" t="str">
            <v>Sportlétesitmények Igazgatósága</v>
          </cell>
          <cell r="C1595">
            <v>1</v>
          </cell>
          <cell r="D1595" t="str">
            <v>00előirányzat</v>
          </cell>
          <cell r="P1595">
            <v>0</v>
          </cell>
          <cell r="Z1595">
            <v>0</v>
          </cell>
          <cell r="AA1595">
            <v>0</v>
          </cell>
          <cell r="AB1595">
            <v>0</v>
          </cell>
        </row>
        <row r="1596">
          <cell r="P1596">
            <v>0</v>
          </cell>
          <cell r="Z1596">
            <v>0</v>
          </cell>
          <cell r="AA1596">
            <v>0</v>
          </cell>
          <cell r="AB1596">
            <v>0</v>
          </cell>
        </row>
        <row r="1597">
          <cell r="P1597">
            <v>0</v>
          </cell>
          <cell r="Z1597">
            <v>0</v>
          </cell>
          <cell r="AA1597">
            <v>0</v>
          </cell>
          <cell r="AB1597">
            <v>0</v>
          </cell>
        </row>
        <row r="1598">
          <cell r="P1598">
            <v>0</v>
          </cell>
          <cell r="Z1598">
            <v>0</v>
          </cell>
          <cell r="AA1598">
            <v>0</v>
          </cell>
          <cell r="AB1598">
            <v>0</v>
          </cell>
        </row>
        <row r="1599">
          <cell r="P1599">
            <v>0</v>
          </cell>
          <cell r="Z1599">
            <v>0</v>
          </cell>
          <cell r="AA1599">
            <v>0</v>
          </cell>
          <cell r="AB1599">
            <v>0</v>
          </cell>
        </row>
        <row r="1600">
          <cell r="P1600">
            <v>0</v>
          </cell>
          <cell r="Z1600">
            <v>0</v>
          </cell>
          <cell r="AA1600">
            <v>0</v>
          </cell>
          <cell r="AB1600">
            <v>0</v>
          </cell>
        </row>
        <row r="1601">
          <cell r="P1601">
            <v>0</v>
          </cell>
          <cell r="Z1601">
            <v>0</v>
          </cell>
          <cell r="AA1601">
            <v>0</v>
          </cell>
          <cell r="AB1601">
            <v>0</v>
          </cell>
        </row>
        <row r="1602">
          <cell r="P1602">
            <v>0</v>
          </cell>
          <cell r="Z1602">
            <v>0</v>
          </cell>
          <cell r="AA1602">
            <v>0</v>
          </cell>
          <cell r="AB1602">
            <v>0</v>
          </cell>
        </row>
        <row r="1603">
          <cell r="P1603">
            <v>0</v>
          </cell>
          <cell r="Z1603">
            <v>0</v>
          </cell>
          <cell r="AA1603">
            <v>0</v>
          </cell>
          <cell r="AB1603">
            <v>0</v>
          </cell>
        </row>
        <row r="1604">
          <cell r="P1604">
            <v>0</v>
          </cell>
          <cell r="Z1604">
            <v>0</v>
          </cell>
          <cell r="AA1604">
            <v>0</v>
          </cell>
          <cell r="AB1604">
            <v>0</v>
          </cell>
        </row>
        <row r="1605">
          <cell r="P1605">
            <v>0</v>
          </cell>
          <cell r="Z1605">
            <v>0</v>
          </cell>
          <cell r="AA1605">
            <v>0</v>
          </cell>
          <cell r="AB1605">
            <v>0</v>
          </cell>
        </row>
        <row r="1606">
          <cell r="P1606">
            <v>0</v>
          </cell>
          <cell r="Z1606">
            <v>0</v>
          </cell>
          <cell r="AA1606">
            <v>0</v>
          </cell>
          <cell r="AB1606">
            <v>0</v>
          </cell>
        </row>
        <row r="1607">
          <cell r="P1607">
            <v>0</v>
          </cell>
          <cell r="Z1607">
            <v>0</v>
          </cell>
          <cell r="AA1607">
            <v>0</v>
          </cell>
          <cell r="AB1607">
            <v>0</v>
          </cell>
        </row>
        <row r="1608">
          <cell r="P1608">
            <v>0</v>
          </cell>
          <cell r="Z1608">
            <v>0</v>
          </cell>
          <cell r="AA1608">
            <v>0</v>
          </cell>
          <cell r="AB1608">
            <v>0</v>
          </cell>
        </row>
        <row r="1609">
          <cell r="P1609">
            <v>0</v>
          </cell>
          <cell r="Z1609">
            <v>0</v>
          </cell>
          <cell r="AA1609">
            <v>0</v>
          </cell>
          <cell r="AB1609">
            <v>0</v>
          </cell>
        </row>
        <row r="1610">
          <cell r="P1610">
            <v>0</v>
          </cell>
          <cell r="Z1610">
            <v>0</v>
          </cell>
          <cell r="AA1610">
            <v>0</v>
          </cell>
          <cell r="AB1610">
            <v>0</v>
          </cell>
        </row>
        <row r="1611">
          <cell r="P1611">
            <v>0</v>
          </cell>
          <cell r="Z1611">
            <v>0</v>
          </cell>
          <cell r="AA1611">
            <v>0</v>
          </cell>
          <cell r="AB1611">
            <v>0</v>
          </cell>
        </row>
        <row r="1612">
          <cell r="P1612">
            <v>0</v>
          </cell>
          <cell r="Z1612">
            <v>0</v>
          </cell>
          <cell r="AA1612">
            <v>0</v>
          </cell>
          <cell r="AB1612">
            <v>0</v>
          </cell>
        </row>
        <row r="1613">
          <cell r="P1613">
            <v>0</v>
          </cell>
          <cell r="Z1613">
            <v>0</v>
          </cell>
          <cell r="AA1613">
            <v>0</v>
          </cell>
          <cell r="AB1613">
            <v>0</v>
          </cell>
        </row>
        <row r="1614">
          <cell r="P1614">
            <v>0</v>
          </cell>
          <cell r="Z1614">
            <v>0</v>
          </cell>
          <cell r="AA1614">
            <v>0</v>
          </cell>
          <cell r="AB1614">
            <v>0</v>
          </cell>
        </row>
        <row r="1615">
          <cell r="P1615">
            <v>0</v>
          </cell>
          <cell r="Z1615">
            <v>0</v>
          </cell>
          <cell r="AA1615">
            <v>0</v>
          </cell>
          <cell r="AB1615">
            <v>0</v>
          </cell>
        </row>
        <row r="1616">
          <cell r="P1616">
            <v>0</v>
          </cell>
          <cell r="Z1616">
            <v>0</v>
          </cell>
          <cell r="AA1616">
            <v>0</v>
          </cell>
          <cell r="AB1616">
            <v>0</v>
          </cell>
        </row>
        <row r="1617">
          <cell r="P1617">
            <v>0</v>
          </cell>
          <cell r="Z1617">
            <v>0</v>
          </cell>
          <cell r="AA1617">
            <v>0</v>
          </cell>
          <cell r="AB1617">
            <v>0</v>
          </cell>
        </row>
        <row r="1618">
          <cell r="P1618">
            <v>0</v>
          </cell>
          <cell r="Z1618">
            <v>0</v>
          </cell>
          <cell r="AA1618">
            <v>0</v>
          </cell>
          <cell r="AB1618">
            <v>0</v>
          </cell>
        </row>
        <row r="1619">
          <cell r="B1619" t="str">
            <v>Összesen</v>
          </cell>
          <cell r="D1619" t="str">
            <v>Sportl. Igazgatósága</v>
          </cell>
          <cell r="E1619">
            <v>0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  <cell r="N1619">
            <v>0</v>
          </cell>
          <cell r="O1619">
            <v>0</v>
          </cell>
          <cell r="P1619">
            <v>0</v>
          </cell>
          <cell r="Q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0</v>
          </cell>
          <cell r="V1619">
            <v>0</v>
          </cell>
          <cell r="W1619">
            <v>0</v>
          </cell>
          <cell r="X1619">
            <v>0</v>
          </cell>
          <cell r="Y1619">
            <v>0</v>
          </cell>
          <cell r="Z1619">
            <v>0</v>
          </cell>
          <cell r="AA1619">
            <v>0</v>
          </cell>
          <cell r="AB1619">
            <v>0</v>
          </cell>
        </row>
        <row r="1620">
          <cell r="B1620" t="str">
            <v>Sportl.vállalkozás</v>
          </cell>
          <cell r="C1620">
            <v>1</v>
          </cell>
          <cell r="D1620" t="str">
            <v>00előirányzat</v>
          </cell>
          <cell r="P1620">
            <v>0</v>
          </cell>
          <cell r="Z1620">
            <v>0</v>
          </cell>
          <cell r="AA1620">
            <v>0</v>
          </cell>
          <cell r="AB1620">
            <v>0</v>
          </cell>
        </row>
        <row r="1621">
          <cell r="P1621">
            <v>0</v>
          </cell>
          <cell r="Z1621">
            <v>0</v>
          </cell>
          <cell r="AA1621">
            <v>0</v>
          </cell>
          <cell r="AB1621">
            <v>0</v>
          </cell>
        </row>
        <row r="1622">
          <cell r="P1622">
            <v>0</v>
          </cell>
          <cell r="Z1622">
            <v>0</v>
          </cell>
          <cell r="AA1622">
            <v>0</v>
          </cell>
          <cell r="AB1622">
            <v>0</v>
          </cell>
        </row>
        <row r="1623">
          <cell r="P1623">
            <v>0</v>
          </cell>
          <cell r="Z1623">
            <v>0</v>
          </cell>
          <cell r="AA1623">
            <v>0</v>
          </cell>
          <cell r="AB1623">
            <v>0</v>
          </cell>
        </row>
        <row r="1624">
          <cell r="P1624">
            <v>0</v>
          </cell>
          <cell r="Z1624">
            <v>0</v>
          </cell>
          <cell r="AA1624">
            <v>0</v>
          </cell>
          <cell r="AB1624">
            <v>0</v>
          </cell>
        </row>
        <row r="1625">
          <cell r="P1625">
            <v>0</v>
          </cell>
          <cell r="Z1625">
            <v>0</v>
          </cell>
          <cell r="AA1625">
            <v>0</v>
          </cell>
          <cell r="AB1625">
            <v>0</v>
          </cell>
        </row>
        <row r="1626">
          <cell r="P1626">
            <v>0</v>
          </cell>
          <cell r="Z1626">
            <v>0</v>
          </cell>
          <cell r="AA1626">
            <v>0</v>
          </cell>
          <cell r="AB1626">
            <v>0</v>
          </cell>
        </row>
        <row r="1627">
          <cell r="P1627">
            <v>0</v>
          </cell>
          <cell r="Z1627">
            <v>0</v>
          </cell>
          <cell r="AA1627">
            <v>0</v>
          </cell>
          <cell r="AB1627">
            <v>0</v>
          </cell>
        </row>
        <row r="1628">
          <cell r="P1628">
            <v>0</v>
          </cell>
          <cell r="Z1628">
            <v>0</v>
          </cell>
          <cell r="AA1628">
            <v>0</v>
          </cell>
          <cell r="AB1628">
            <v>0</v>
          </cell>
        </row>
        <row r="1629">
          <cell r="P1629">
            <v>0</v>
          </cell>
          <cell r="Z1629">
            <v>0</v>
          </cell>
          <cell r="AA1629">
            <v>0</v>
          </cell>
          <cell r="AB1629">
            <v>0</v>
          </cell>
        </row>
        <row r="1630">
          <cell r="B1630" t="str">
            <v>Összesen</v>
          </cell>
          <cell r="D1630" t="str">
            <v>Sportl.vállalkozás</v>
          </cell>
          <cell r="E1630">
            <v>0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0</v>
          </cell>
          <cell r="Q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0</v>
          </cell>
          <cell r="V1630">
            <v>0</v>
          </cell>
          <cell r="W1630">
            <v>0</v>
          </cell>
          <cell r="X1630">
            <v>0</v>
          </cell>
          <cell r="Y1630">
            <v>0</v>
          </cell>
          <cell r="Z1630">
            <v>0</v>
          </cell>
          <cell r="AA1630">
            <v>0</v>
          </cell>
          <cell r="AB1630">
            <v>0</v>
          </cell>
        </row>
        <row r="1631">
          <cell r="B1631" t="str">
            <v>Sportl. + vállalkozás</v>
          </cell>
          <cell r="E1631">
            <v>0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  <cell r="L1631">
            <v>0</v>
          </cell>
          <cell r="M1631">
            <v>0</v>
          </cell>
          <cell r="N1631">
            <v>0</v>
          </cell>
          <cell r="O1631">
            <v>0</v>
          </cell>
          <cell r="P1631">
            <v>0</v>
          </cell>
          <cell r="Q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0</v>
          </cell>
          <cell r="V1631">
            <v>0</v>
          </cell>
          <cell r="W1631">
            <v>0</v>
          </cell>
          <cell r="X1631">
            <v>0</v>
          </cell>
          <cell r="Y1631">
            <v>0</v>
          </cell>
          <cell r="Z1631">
            <v>0</v>
          </cell>
          <cell r="AA1631">
            <v>0</v>
          </cell>
          <cell r="AB1631">
            <v>0</v>
          </cell>
        </row>
        <row r="1632">
          <cell r="A1632">
            <v>53</v>
          </cell>
          <cell r="B1632" t="str">
            <v>Gazd.Ell.-és Szolg.Szerv.</v>
          </cell>
          <cell r="C1632">
            <v>1</v>
          </cell>
          <cell r="D1632" t="str">
            <v>00előirányzat</v>
          </cell>
          <cell r="P1632">
            <v>0</v>
          </cell>
          <cell r="Z1632">
            <v>0</v>
          </cell>
          <cell r="AA1632">
            <v>0</v>
          </cell>
          <cell r="AB1632">
            <v>0</v>
          </cell>
        </row>
        <row r="1633">
          <cell r="P1633">
            <v>0</v>
          </cell>
          <cell r="Z1633">
            <v>0</v>
          </cell>
          <cell r="AA1633">
            <v>0</v>
          </cell>
          <cell r="AB1633">
            <v>0</v>
          </cell>
        </row>
        <row r="1634">
          <cell r="P1634">
            <v>0</v>
          </cell>
          <cell r="Z1634">
            <v>0</v>
          </cell>
          <cell r="AA1634">
            <v>0</v>
          </cell>
          <cell r="AB1634">
            <v>0</v>
          </cell>
        </row>
        <row r="1635">
          <cell r="P1635">
            <v>0</v>
          </cell>
          <cell r="Z1635">
            <v>0</v>
          </cell>
          <cell r="AA1635">
            <v>0</v>
          </cell>
          <cell r="AB1635">
            <v>0</v>
          </cell>
        </row>
        <row r="1636">
          <cell r="P1636">
            <v>0</v>
          </cell>
          <cell r="Z1636">
            <v>0</v>
          </cell>
          <cell r="AA1636">
            <v>0</v>
          </cell>
          <cell r="AB1636">
            <v>0</v>
          </cell>
        </row>
        <row r="1637">
          <cell r="P1637">
            <v>0</v>
          </cell>
          <cell r="Z1637">
            <v>0</v>
          </cell>
          <cell r="AA1637">
            <v>0</v>
          </cell>
          <cell r="AB1637">
            <v>0</v>
          </cell>
        </row>
        <row r="1638">
          <cell r="P1638">
            <v>0</v>
          </cell>
          <cell r="Z1638">
            <v>0</v>
          </cell>
          <cell r="AA1638">
            <v>0</v>
          </cell>
          <cell r="AB1638">
            <v>0</v>
          </cell>
        </row>
        <row r="1639">
          <cell r="P1639">
            <v>0</v>
          </cell>
          <cell r="Z1639">
            <v>0</v>
          </cell>
          <cell r="AA1639">
            <v>0</v>
          </cell>
          <cell r="AB1639">
            <v>0</v>
          </cell>
        </row>
        <row r="1640">
          <cell r="P1640">
            <v>0</v>
          </cell>
          <cell r="Z1640">
            <v>0</v>
          </cell>
          <cell r="AA1640">
            <v>0</v>
          </cell>
          <cell r="AB1640">
            <v>0</v>
          </cell>
        </row>
        <row r="1641">
          <cell r="P1641">
            <v>0</v>
          </cell>
          <cell r="Z1641">
            <v>0</v>
          </cell>
          <cell r="AA1641">
            <v>0</v>
          </cell>
          <cell r="AB1641">
            <v>0</v>
          </cell>
        </row>
        <row r="1642">
          <cell r="P1642">
            <v>0</v>
          </cell>
          <cell r="Z1642">
            <v>0</v>
          </cell>
          <cell r="AA1642">
            <v>0</v>
          </cell>
          <cell r="AB1642">
            <v>0</v>
          </cell>
        </row>
        <row r="1643">
          <cell r="P1643">
            <v>0</v>
          </cell>
          <cell r="Z1643">
            <v>0</v>
          </cell>
          <cell r="AA1643">
            <v>0</v>
          </cell>
          <cell r="AB1643">
            <v>0</v>
          </cell>
        </row>
        <row r="1644">
          <cell r="P1644">
            <v>0</v>
          </cell>
          <cell r="Z1644">
            <v>0</v>
          </cell>
          <cell r="AA1644">
            <v>0</v>
          </cell>
          <cell r="AB1644">
            <v>0</v>
          </cell>
        </row>
        <row r="1645">
          <cell r="P1645">
            <v>0</v>
          </cell>
          <cell r="Z1645">
            <v>0</v>
          </cell>
          <cell r="AA1645">
            <v>0</v>
          </cell>
          <cell r="AB1645">
            <v>0</v>
          </cell>
        </row>
        <row r="1646">
          <cell r="P1646">
            <v>0</v>
          </cell>
          <cell r="Z1646">
            <v>0</v>
          </cell>
          <cell r="AA1646">
            <v>0</v>
          </cell>
          <cell r="AB1646">
            <v>0</v>
          </cell>
        </row>
        <row r="1647">
          <cell r="P1647">
            <v>0</v>
          </cell>
          <cell r="Z1647">
            <v>0</v>
          </cell>
          <cell r="AA1647">
            <v>0</v>
          </cell>
          <cell r="AB1647">
            <v>0</v>
          </cell>
        </row>
        <row r="1648">
          <cell r="P1648">
            <v>0</v>
          </cell>
          <cell r="Z1648">
            <v>0</v>
          </cell>
          <cell r="AA1648">
            <v>0</v>
          </cell>
          <cell r="AB1648">
            <v>0</v>
          </cell>
        </row>
        <row r="1649">
          <cell r="P1649">
            <v>0</v>
          </cell>
          <cell r="Z1649">
            <v>0</v>
          </cell>
          <cell r="AA1649">
            <v>0</v>
          </cell>
          <cell r="AB1649">
            <v>0</v>
          </cell>
        </row>
        <row r="1650">
          <cell r="P1650">
            <v>0</v>
          </cell>
          <cell r="Z1650">
            <v>0</v>
          </cell>
          <cell r="AA1650">
            <v>0</v>
          </cell>
          <cell r="AB1650">
            <v>0</v>
          </cell>
        </row>
        <row r="1651">
          <cell r="P1651">
            <v>0</v>
          </cell>
          <cell r="Z1651">
            <v>0</v>
          </cell>
          <cell r="AA1651">
            <v>0</v>
          </cell>
          <cell r="AB1651">
            <v>0</v>
          </cell>
        </row>
        <row r="1652">
          <cell r="P1652">
            <v>0</v>
          </cell>
          <cell r="Z1652">
            <v>0</v>
          </cell>
          <cell r="AA1652">
            <v>0</v>
          </cell>
          <cell r="AB1652">
            <v>0</v>
          </cell>
        </row>
        <row r="1653">
          <cell r="P1653">
            <v>0</v>
          </cell>
          <cell r="Z1653">
            <v>0</v>
          </cell>
          <cell r="AA1653">
            <v>0</v>
          </cell>
          <cell r="AB1653">
            <v>0</v>
          </cell>
        </row>
        <row r="1654">
          <cell r="P1654">
            <v>0</v>
          </cell>
          <cell r="Z1654">
            <v>0</v>
          </cell>
          <cell r="AA1654">
            <v>0</v>
          </cell>
          <cell r="AB1654">
            <v>0</v>
          </cell>
        </row>
        <row r="1655">
          <cell r="P1655">
            <v>0</v>
          </cell>
          <cell r="Z1655">
            <v>0</v>
          </cell>
          <cell r="AA1655">
            <v>0</v>
          </cell>
          <cell r="AB1655">
            <v>0</v>
          </cell>
        </row>
        <row r="1656">
          <cell r="P1656">
            <v>0</v>
          </cell>
          <cell r="Z1656">
            <v>0</v>
          </cell>
          <cell r="AA1656">
            <v>0</v>
          </cell>
          <cell r="AB1656">
            <v>0</v>
          </cell>
        </row>
        <row r="1657">
          <cell r="P1657">
            <v>0</v>
          </cell>
          <cell r="Z1657">
            <v>0</v>
          </cell>
          <cell r="AA1657">
            <v>0</v>
          </cell>
          <cell r="AB1657">
            <v>0</v>
          </cell>
        </row>
        <row r="1658">
          <cell r="B1658" t="str">
            <v>Összesen</v>
          </cell>
          <cell r="D1658" t="str">
            <v>Gazd.Ell.-és Szolg.Szerv.</v>
          </cell>
          <cell r="E1658">
            <v>0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0</v>
          </cell>
          <cell r="V1658">
            <v>0</v>
          </cell>
          <cell r="W1658">
            <v>0</v>
          </cell>
          <cell r="X1658">
            <v>0</v>
          </cell>
          <cell r="Y1658">
            <v>0</v>
          </cell>
          <cell r="Z1658">
            <v>0</v>
          </cell>
          <cell r="AA1658">
            <v>0</v>
          </cell>
          <cell r="AB1658">
            <v>0</v>
          </cell>
        </row>
        <row r="1659">
          <cell r="A1659">
            <v>54</v>
          </cell>
          <cell r="B1659" t="str">
            <v>Hivatásos Önk.Tűzoltóság</v>
          </cell>
          <cell r="C1659">
            <v>1</v>
          </cell>
          <cell r="D1659" t="str">
            <v>00előirányzat</v>
          </cell>
          <cell r="P1659">
            <v>0</v>
          </cell>
          <cell r="Z1659">
            <v>0</v>
          </cell>
          <cell r="AA1659">
            <v>0</v>
          </cell>
          <cell r="AB1659">
            <v>0</v>
          </cell>
        </row>
        <row r="1660">
          <cell r="P1660">
            <v>0</v>
          </cell>
          <cell r="Z1660">
            <v>0</v>
          </cell>
          <cell r="AA1660">
            <v>0</v>
          </cell>
          <cell r="AB1660">
            <v>0</v>
          </cell>
        </row>
        <row r="1661">
          <cell r="P1661">
            <v>0</v>
          </cell>
          <cell r="Z1661">
            <v>0</v>
          </cell>
          <cell r="AA1661">
            <v>0</v>
          </cell>
          <cell r="AB1661">
            <v>0</v>
          </cell>
        </row>
        <row r="1662">
          <cell r="P1662">
            <v>0</v>
          </cell>
          <cell r="Z1662">
            <v>0</v>
          </cell>
          <cell r="AA1662">
            <v>0</v>
          </cell>
          <cell r="AB1662">
            <v>0</v>
          </cell>
        </row>
        <row r="1663">
          <cell r="P1663">
            <v>0</v>
          </cell>
          <cell r="Z1663">
            <v>0</v>
          </cell>
          <cell r="AA1663">
            <v>0</v>
          </cell>
          <cell r="AB1663">
            <v>0</v>
          </cell>
        </row>
        <row r="1664">
          <cell r="P1664">
            <v>0</v>
          </cell>
          <cell r="Z1664">
            <v>0</v>
          </cell>
          <cell r="AA1664">
            <v>0</v>
          </cell>
          <cell r="AB1664">
            <v>0</v>
          </cell>
        </row>
        <row r="1665">
          <cell r="P1665">
            <v>0</v>
          </cell>
          <cell r="Z1665">
            <v>0</v>
          </cell>
          <cell r="AA1665">
            <v>0</v>
          </cell>
          <cell r="AB1665">
            <v>0</v>
          </cell>
        </row>
        <row r="1666">
          <cell r="P1666">
            <v>0</v>
          </cell>
          <cell r="Z1666">
            <v>0</v>
          </cell>
          <cell r="AA1666">
            <v>0</v>
          </cell>
          <cell r="AB1666">
            <v>0</v>
          </cell>
        </row>
        <row r="1667">
          <cell r="P1667">
            <v>0</v>
          </cell>
          <cell r="Z1667">
            <v>0</v>
          </cell>
          <cell r="AA1667">
            <v>0</v>
          </cell>
          <cell r="AB1667">
            <v>0</v>
          </cell>
        </row>
        <row r="1668">
          <cell r="P1668">
            <v>0</v>
          </cell>
          <cell r="Z1668">
            <v>0</v>
          </cell>
          <cell r="AA1668">
            <v>0</v>
          </cell>
          <cell r="AB1668">
            <v>0</v>
          </cell>
        </row>
        <row r="1669">
          <cell r="P1669">
            <v>0</v>
          </cell>
          <cell r="Z1669">
            <v>0</v>
          </cell>
          <cell r="AA1669">
            <v>0</v>
          </cell>
          <cell r="AB1669">
            <v>0</v>
          </cell>
        </row>
        <row r="1670">
          <cell r="B1670" t="str">
            <v>Összesen</v>
          </cell>
          <cell r="D1670" t="str">
            <v>Hivatásos Önk.Tűzoltóság</v>
          </cell>
          <cell r="E1670">
            <v>0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  <cell r="L1670">
            <v>0</v>
          </cell>
          <cell r="M1670">
            <v>0</v>
          </cell>
          <cell r="N1670">
            <v>0</v>
          </cell>
          <cell r="O1670">
            <v>0</v>
          </cell>
          <cell r="P1670">
            <v>0</v>
          </cell>
          <cell r="Q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0</v>
          </cell>
          <cell r="V1670">
            <v>0</v>
          </cell>
          <cell r="W1670">
            <v>0</v>
          </cell>
          <cell r="X1670">
            <v>0</v>
          </cell>
          <cell r="Y1670">
            <v>0</v>
          </cell>
          <cell r="Z1670">
            <v>0</v>
          </cell>
          <cell r="AA1670">
            <v>0</v>
          </cell>
          <cell r="AB1670">
            <v>0</v>
          </cell>
        </row>
        <row r="1671">
          <cell r="B1671" t="str">
            <v>INTÉZMÉNY ÖSSZESEN</v>
          </cell>
          <cell r="E1671" t="e">
            <v>#REF!</v>
          </cell>
          <cell r="F1671" t="e">
            <v>#REF!</v>
          </cell>
          <cell r="G1671" t="e">
            <v>#REF!</v>
          </cell>
          <cell r="H1671" t="e">
            <v>#REF!</v>
          </cell>
          <cell r="I1671" t="e">
            <v>#REF!</v>
          </cell>
          <cell r="J1671" t="e">
            <v>#REF!</v>
          </cell>
          <cell r="K1671" t="e">
            <v>#REF!</v>
          </cell>
          <cell r="L1671" t="e">
            <v>#REF!</v>
          </cell>
          <cell r="M1671" t="e">
            <v>#REF!</v>
          </cell>
          <cell r="N1671" t="e">
            <v>#REF!</v>
          </cell>
          <cell r="O1671" t="e">
            <v>#REF!</v>
          </cell>
          <cell r="P1671" t="e">
            <v>#REF!</v>
          </cell>
          <cell r="Q1671" t="e">
            <v>#REF!</v>
          </cell>
          <cell r="R1671" t="e">
            <v>#REF!</v>
          </cell>
          <cell r="S1671" t="e">
            <v>#REF!</v>
          </cell>
          <cell r="T1671" t="e">
            <v>#REF!</v>
          </cell>
          <cell r="U1671" t="e">
            <v>#REF!</v>
          </cell>
          <cell r="V1671" t="e">
            <v>#REF!</v>
          </cell>
          <cell r="W1671" t="e">
            <v>#REF!</v>
          </cell>
          <cell r="X1671" t="e">
            <v>#REF!</v>
          </cell>
          <cell r="Y1671" t="e">
            <v>#REF!</v>
          </cell>
          <cell r="Z1671" t="e">
            <v>#REF!</v>
          </cell>
          <cell r="AA1671" t="e">
            <v>#REF!</v>
          </cell>
          <cell r="AB1671" t="e">
            <v>#REF!</v>
          </cell>
        </row>
        <row r="1672">
          <cell r="R1672">
            <v>0</v>
          </cell>
          <cell r="S1672">
            <v>0</v>
          </cell>
          <cell r="T1672">
            <v>0</v>
          </cell>
          <cell r="U1672">
            <v>0</v>
          </cell>
          <cell r="V1672">
            <v>0</v>
          </cell>
          <cell r="W1672">
            <v>0</v>
          </cell>
          <cell r="X1672">
            <v>0</v>
          </cell>
          <cell r="Y1672">
            <v>0</v>
          </cell>
          <cell r="Z1672">
            <v>0</v>
          </cell>
          <cell r="AA1672">
            <v>0</v>
          </cell>
        </row>
        <row r="1673">
          <cell r="R1673" t="e">
            <v>#REF!</v>
          </cell>
          <cell r="S1673" t="e">
            <v>#REF!</v>
          </cell>
          <cell r="T1673" t="e">
            <v>#REF!</v>
          </cell>
          <cell r="U1673" t="e">
            <v>#REF!</v>
          </cell>
          <cell r="V1673" t="e">
            <v>#REF!</v>
          </cell>
          <cell r="W1673" t="e">
            <v>#REF!</v>
          </cell>
          <cell r="X1673" t="e">
            <v>#REF!</v>
          </cell>
          <cell r="Y1673" t="e">
            <v>#REF!</v>
          </cell>
          <cell r="Z1673" t="e">
            <v>#REF!</v>
          </cell>
          <cell r="AA1673" t="e">
            <v>#REF!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v.00induló"/>
      <sheetName val="összesen"/>
      <sheetName val="ágazatos összesen"/>
      <sheetName val="kritérium98"/>
      <sheetName val="Intézm.bevét"/>
      <sheetName val="Intézm.kiadás"/>
      <sheetName val="PMH.bevétel "/>
      <sheetName val="PMH.kiadás "/>
      <sheetName val="Ö. mérleg  "/>
      <sheetName val="címrend 00 költségvetéshez"/>
      <sheetName val="dologi előirányzat"/>
      <sheetName val="Beruházás 2000 "/>
      <sheetName val="Bizottsági igények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v.00induló"/>
      <sheetName val="összesen"/>
      <sheetName val="ágazatos összesen"/>
      <sheetName val="kritérium98"/>
      <sheetName val="Intézm.bevét"/>
      <sheetName val="Intézm.kiadás"/>
      <sheetName val="PMH.bevétel "/>
      <sheetName val="PMH.kiadás "/>
      <sheetName val="Ö. mérleg  "/>
      <sheetName val="címrend 00 költségvetéshez"/>
      <sheetName val="dologi előirányzat"/>
      <sheetName val="Beruházás 2000 "/>
      <sheetName val="Bizottsági igények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v.99induló"/>
      <sheetName val="összesen"/>
      <sheetName val="ágazatos összesen"/>
      <sheetName val="kritérium98"/>
      <sheetName val="Intézm.bevét"/>
      <sheetName val="Intézm.kiadás"/>
      <sheetName val="PMH.bevétel"/>
      <sheetName val="PMH.kiadás"/>
      <sheetName val="2. sz. melléklet"/>
      <sheetName val="címrend 99 költségvetéshez"/>
      <sheetName val="kv.00induló"/>
      <sheetName val="iő"/>
      <sheetName val="SZISZ"/>
      <sheetName val="ISZ"/>
      <sheetName val="ei"/>
      <sheetName val="címrend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v.00induló"/>
      <sheetName val="összesen"/>
      <sheetName val="ágazatos összesen"/>
      <sheetName val="kritérium98"/>
      <sheetName val="iő"/>
      <sheetName val="SZISZ"/>
      <sheetName val="ISZ"/>
      <sheetName val="ei"/>
    </sheetNames>
    <sheetDataSet>
      <sheetData sheetId="0">
        <row r="2">
          <cell r="A2" t="str">
            <v>SOR</v>
          </cell>
          <cell r="D2" t="str">
            <v>Megnevezés</v>
          </cell>
          <cell r="E2" t="str">
            <v>Alaptev.</v>
          </cell>
          <cell r="F2" t="str">
            <v>Egyéb</v>
          </cell>
          <cell r="G2" t="str">
            <v>Felhalm.</v>
          </cell>
          <cell r="H2" t="str">
            <v>Intézm.</v>
          </cell>
          <cell r="I2" t="str">
            <v>Működési</v>
          </cell>
          <cell r="J2" t="str">
            <v>TB.alapok</v>
          </cell>
          <cell r="K2" t="str">
            <v>Felhalm.célra</v>
          </cell>
          <cell r="L2" t="str">
            <v>Előző évi</v>
          </cell>
          <cell r="M2" t="str">
            <v>E.évi</v>
          </cell>
          <cell r="N2" t="str">
            <v>BEVÉTEL</v>
          </cell>
          <cell r="O2" t="str">
            <v>Személyi</v>
          </cell>
          <cell r="P2" t="str">
            <v>TB.</v>
          </cell>
          <cell r="Q2" t="str">
            <v>Dologi </v>
          </cell>
          <cell r="U2" t="str">
            <v>Ellátottak</v>
          </cell>
          <cell r="V2" t="str">
            <v>Beruházás</v>
          </cell>
          <cell r="W2" t="str">
            <v>Felújítás</v>
          </cell>
          <cell r="X2" t="str">
            <v>Beruházás</v>
          </cell>
          <cell r="Y2" t="str">
            <v>Egyéb kiadás</v>
          </cell>
          <cell r="Z2" t="str">
            <v>KIADÁS</v>
          </cell>
          <cell r="AB2" t="str">
            <v>BEVÉTEL</v>
          </cell>
        </row>
        <row r="3">
          <cell r="A3" t="str">
            <v>SZ</v>
          </cell>
          <cell r="C3" t="str">
            <v>kod</v>
          </cell>
          <cell r="D3" t="str">
            <v> </v>
          </cell>
          <cell r="E3" t="str">
            <v>bevét.</v>
          </cell>
          <cell r="F3" t="str">
            <v>különf.bev.</v>
          </cell>
          <cell r="G3" t="str">
            <v>és tőkej.</v>
          </cell>
          <cell r="H3" t="str">
            <v>finansz.</v>
          </cell>
          <cell r="I3" t="str">
            <v>célra átv.</v>
          </cell>
          <cell r="J3" t="str">
            <v>támog.</v>
          </cell>
          <cell r="K3" t="str">
            <v>átvett pe.</v>
          </cell>
          <cell r="L3" t="str">
            <v>visszatérülések</v>
          </cell>
          <cell r="M3" t="str">
            <v>pénz marad.</v>
          </cell>
          <cell r="N3" t="str">
            <v>ÖSSZESEN</v>
          </cell>
          <cell r="O3" t="str">
            <v>juttatás</v>
          </cell>
          <cell r="P3" t="str">
            <v>járulék</v>
          </cell>
          <cell r="Q3" t="str">
            <v>kiadás</v>
          </cell>
          <cell r="R3" t="str">
            <v>Működés</v>
          </cell>
          <cell r="S3" t="str">
            <v>Felhalmozás</v>
          </cell>
          <cell r="T3" t="str">
            <v>Egyéb támog.</v>
          </cell>
          <cell r="U3" t="str">
            <v>pénzb.jutt.</v>
          </cell>
          <cell r="X3" t="str">
            <v>+ felújítás</v>
          </cell>
          <cell r="Y3" t="str">
            <v> (tartalék)</v>
          </cell>
          <cell r="Z3" t="str">
            <v>ÖSSZESEN</v>
          </cell>
          <cell r="AA3" t="str">
            <v>KONTROLL</v>
          </cell>
          <cell r="AB3" t="str">
            <v>ÖSSZESEN</v>
          </cell>
        </row>
        <row r="4">
          <cell r="A4" t="str">
            <v>0199</v>
          </cell>
          <cell r="B4" t="str">
            <v>GESZ</v>
          </cell>
          <cell r="C4">
            <v>1</v>
          </cell>
          <cell r="D4" t="str">
            <v>02előirányzat</v>
          </cell>
        </row>
        <row r="20">
          <cell r="B20" t="str">
            <v>Összesen</v>
          </cell>
          <cell r="D20" t="str">
            <v>GESZ</v>
          </cell>
        </row>
        <row r="21">
          <cell r="A21">
            <v>2</v>
          </cell>
          <cell r="B21" t="str">
            <v>Szociális Int.Gazd.Szolg.</v>
          </cell>
          <cell r="C21">
            <v>1</v>
          </cell>
          <cell r="D21" t="str">
            <v>02előirányzat</v>
          </cell>
        </row>
        <row r="38">
          <cell r="B38" t="str">
            <v>Összesen</v>
          </cell>
          <cell r="D38" t="str">
            <v>Szociális Int.Gazd.Szolg.</v>
          </cell>
        </row>
        <row r="39">
          <cell r="A39">
            <v>3</v>
          </cell>
          <cell r="B39" t="str">
            <v>Kisgyermek Szoc.Int.Igazg.</v>
          </cell>
          <cell r="C39">
            <v>1</v>
          </cell>
          <cell r="D39" t="str">
            <v>02előirányzat</v>
          </cell>
        </row>
        <row r="70">
          <cell r="B70" t="str">
            <v>Összesen</v>
          </cell>
          <cell r="D70" t="str">
            <v>Kisgyermek Szoc.Int.Igazg.</v>
          </cell>
        </row>
        <row r="71">
          <cell r="A71">
            <v>4</v>
          </cell>
          <cell r="B71" t="str">
            <v>Családsegitő Intézet</v>
          </cell>
          <cell r="C71">
            <v>1</v>
          </cell>
          <cell r="D71" t="str">
            <v>02előirányzat</v>
          </cell>
        </row>
        <row r="95">
          <cell r="B95" t="str">
            <v>Összesen</v>
          </cell>
          <cell r="D95" t="str">
            <v>Családsegitő Intézet</v>
          </cell>
        </row>
        <row r="96">
          <cell r="A96">
            <v>401</v>
          </cell>
          <cell r="B96" t="str">
            <v>Esztergár L.Családsegítő</v>
          </cell>
          <cell r="C96">
            <v>1</v>
          </cell>
          <cell r="D96" t="str">
            <v>02előirányzat</v>
          </cell>
        </row>
        <row r="118">
          <cell r="B118" t="str">
            <v>Összesen</v>
          </cell>
          <cell r="D118" t="str">
            <v>Esztergár L.Családsegítő</v>
          </cell>
        </row>
        <row r="119">
          <cell r="B119" t="str">
            <v>Kisgy.+Cssk.+Esztergár</v>
          </cell>
        </row>
        <row r="120">
          <cell r="B120" t="str">
            <v>Értelmi Fogy.Nappali Int.</v>
          </cell>
          <cell r="C120">
            <v>1</v>
          </cell>
          <cell r="D120" t="str">
            <v>02előirányzat</v>
          </cell>
        </row>
        <row r="148">
          <cell r="B148" t="str">
            <v>Összesen</v>
          </cell>
          <cell r="D148" t="str">
            <v>Értelmi Fogy.Nappali Int.</v>
          </cell>
        </row>
        <row r="149">
          <cell r="A149">
            <v>5</v>
          </cell>
          <cell r="B149" t="str">
            <v>Xavér u.-i Egyes Szoc.Int.</v>
          </cell>
          <cell r="C149">
            <v>1</v>
          </cell>
          <cell r="D149" t="str">
            <v>02előirányzat</v>
          </cell>
        </row>
        <row r="176">
          <cell r="B176" t="str">
            <v>Összesen</v>
          </cell>
          <cell r="D176" t="str">
            <v>Xavér u.-i Egyes Szoc.Int.</v>
          </cell>
        </row>
        <row r="177">
          <cell r="A177">
            <v>6</v>
          </cell>
          <cell r="B177" t="str">
            <v>Tüzér u.-i Egyes. Szoc.Int.</v>
          </cell>
          <cell r="C177">
            <v>1</v>
          </cell>
          <cell r="D177" t="str">
            <v>02előirányzat</v>
          </cell>
        </row>
        <row r="203">
          <cell r="B203" t="str">
            <v>Összesen</v>
          </cell>
          <cell r="D203" t="str">
            <v>Tüzér u.-i Egyes. Szoc.Int.</v>
          </cell>
        </row>
        <row r="204">
          <cell r="A204">
            <v>7</v>
          </cell>
          <cell r="B204" t="str">
            <v>Timár u.-i Idősek Otthona</v>
          </cell>
          <cell r="C204">
            <v>1</v>
          </cell>
          <cell r="D204" t="str">
            <v>02előirányzat</v>
          </cell>
        </row>
        <row r="231">
          <cell r="B231" t="str">
            <v>Összesen</v>
          </cell>
          <cell r="D231" t="str">
            <v>Timár u.-i Idősek Otthona</v>
          </cell>
        </row>
        <row r="232">
          <cell r="A232">
            <v>8</v>
          </cell>
          <cell r="B232" t="str">
            <v>Integrált Szoc.Int.</v>
          </cell>
          <cell r="C232">
            <v>1</v>
          </cell>
          <cell r="D232" t="str">
            <v>02előirányzat</v>
          </cell>
        </row>
        <row r="265">
          <cell r="B265" t="str">
            <v>Összesen</v>
          </cell>
          <cell r="D265" t="str">
            <v>Integrált Szoc.Int.</v>
          </cell>
        </row>
        <row r="266">
          <cell r="A266">
            <v>9</v>
          </cell>
          <cell r="B266" t="str">
            <v>Integrált Nappali Szoc.Int.</v>
          </cell>
          <cell r="C266">
            <v>1</v>
          </cell>
          <cell r="D266" t="str">
            <v>02előirányzat</v>
          </cell>
        </row>
        <row r="289">
          <cell r="B289" t="str">
            <v>Összesen</v>
          </cell>
          <cell r="D289" t="str">
            <v>Integrált Nappali Szoc.Int.</v>
          </cell>
        </row>
        <row r="290">
          <cell r="A290">
            <v>10</v>
          </cell>
          <cell r="B290" t="str">
            <v>Pécsi Gyermekotthon</v>
          </cell>
          <cell r="C290">
            <v>1</v>
          </cell>
          <cell r="D290" t="str">
            <v>02előirányzat</v>
          </cell>
        </row>
        <row r="326">
          <cell r="B326" t="str">
            <v>Összesen</v>
          </cell>
          <cell r="D326" t="str">
            <v>Pécsi Gyermekotthon</v>
          </cell>
        </row>
        <row r="327">
          <cell r="A327">
            <v>11</v>
          </cell>
          <cell r="B327" t="str">
            <v>Iskolaszolgálat (Gazdasági)</v>
          </cell>
          <cell r="C327">
            <v>1</v>
          </cell>
          <cell r="D327" t="str">
            <v>02előirányzat</v>
          </cell>
        </row>
        <row r="354">
          <cell r="B354" t="str">
            <v>Összesen</v>
          </cell>
          <cell r="D354" t="str">
            <v>Iskolaszolgálat (Gazdasági)</v>
          </cell>
        </row>
        <row r="355">
          <cell r="A355">
            <v>12</v>
          </cell>
          <cell r="B355" t="str">
            <v>Siklósi u.Óvoda</v>
          </cell>
          <cell r="C355">
            <v>1</v>
          </cell>
          <cell r="D355" t="str">
            <v>02előirányzat</v>
          </cell>
        </row>
        <row r="387">
          <cell r="B387" t="str">
            <v>Összesen</v>
          </cell>
          <cell r="D387" t="str">
            <v>Siklósi u.Óvoda</v>
          </cell>
        </row>
        <row r="388">
          <cell r="A388">
            <v>14</v>
          </cell>
          <cell r="B388" t="str">
            <v>Anikó u.Óvoda</v>
          </cell>
          <cell r="C388">
            <v>1</v>
          </cell>
          <cell r="D388" t="str">
            <v>02előirányzat</v>
          </cell>
        </row>
        <row r="416">
          <cell r="B416" t="str">
            <v>Összesen</v>
          </cell>
          <cell r="D416" t="str">
            <v>Anikó u.Óvoda</v>
          </cell>
        </row>
        <row r="417">
          <cell r="B417" t="str">
            <v>Enyezd u.Óvoda</v>
          </cell>
          <cell r="C417">
            <v>1</v>
          </cell>
          <cell r="D417" t="str">
            <v>02előirányzat</v>
          </cell>
        </row>
        <row r="426">
          <cell r="A426" t="str">
            <v> </v>
          </cell>
        </row>
        <row r="445">
          <cell r="B445" t="str">
            <v>Összesen</v>
          </cell>
          <cell r="D445" t="str">
            <v>Enyezd u.Óvoda</v>
          </cell>
        </row>
        <row r="446">
          <cell r="A446">
            <v>1401</v>
          </cell>
          <cell r="B446" t="str">
            <v>Esztergár u.Óvoda</v>
          </cell>
          <cell r="C446">
            <v>1</v>
          </cell>
          <cell r="D446" t="str">
            <v>02előirányzat</v>
          </cell>
        </row>
        <row r="467">
          <cell r="B467" t="str">
            <v>Összesen</v>
          </cell>
          <cell r="D467" t="str">
            <v>Esztergár u.Óvoda</v>
          </cell>
        </row>
        <row r="468">
          <cell r="A468">
            <v>1402</v>
          </cell>
          <cell r="B468" t="str">
            <v>Hajnóczy u.Óvoda</v>
          </cell>
          <cell r="C468">
            <v>1</v>
          </cell>
          <cell r="D468" t="str">
            <v>02előirányzat</v>
          </cell>
        </row>
        <row r="492">
          <cell r="B492" t="str">
            <v>Összesen</v>
          </cell>
          <cell r="D492" t="str">
            <v>Hajnóczy u.Óvoda</v>
          </cell>
        </row>
        <row r="493">
          <cell r="B493" t="str">
            <v>Mezőszél u.Óvoda</v>
          </cell>
          <cell r="C493">
            <v>1</v>
          </cell>
          <cell r="D493" t="str">
            <v>02előirányzat</v>
          </cell>
        </row>
        <row r="517">
          <cell r="B517" t="str">
            <v>Összesen</v>
          </cell>
          <cell r="D517" t="str">
            <v>Mezőszél u.Óvoda</v>
          </cell>
        </row>
        <row r="518">
          <cell r="A518">
            <v>1404</v>
          </cell>
          <cell r="B518" t="str">
            <v>Budai N.A.u.Óvoda</v>
          </cell>
          <cell r="C518">
            <v>1</v>
          </cell>
          <cell r="D518" t="str">
            <v>02előirányzat</v>
          </cell>
        </row>
        <row r="549">
          <cell r="B549" t="str">
            <v>Összesen</v>
          </cell>
          <cell r="D549" t="str">
            <v>Budai N.A.u.Óvoda</v>
          </cell>
        </row>
        <row r="550">
          <cell r="A550">
            <v>1405</v>
          </cell>
          <cell r="B550" t="str">
            <v>Közraktár u.Óvoda (SPORT)</v>
          </cell>
          <cell r="C550">
            <v>1</v>
          </cell>
          <cell r="D550" t="str">
            <v>02előirányzat</v>
          </cell>
        </row>
        <row r="570">
          <cell r="B570" t="str">
            <v>Összesen</v>
          </cell>
          <cell r="D570" t="str">
            <v>Közraktár u.Óvoda</v>
          </cell>
        </row>
        <row r="571">
          <cell r="A571">
            <v>1406</v>
          </cell>
          <cell r="B571" t="str">
            <v>Teleki B.u.Óvoda</v>
          </cell>
          <cell r="C571">
            <v>1</v>
          </cell>
          <cell r="D571" t="str">
            <v>02előirányzat</v>
          </cell>
        </row>
        <row r="597">
          <cell r="B597" t="str">
            <v>Összesen</v>
          </cell>
          <cell r="D597" t="str">
            <v>Teleki B.u.Óvoda</v>
          </cell>
        </row>
        <row r="598">
          <cell r="A598">
            <v>1407</v>
          </cell>
          <cell r="B598" t="str">
            <v>Köztársaság téri Óvoda</v>
          </cell>
          <cell r="C598">
            <v>1</v>
          </cell>
          <cell r="D598" t="str">
            <v>02előirányzat</v>
          </cell>
        </row>
        <row r="625">
          <cell r="B625" t="str">
            <v>Összesen</v>
          </cell>
          <cell r="D625" t="str">
            <v>Köztársaság téri Óvoda</v>
          </cell>
        </row>
        <row r="626">
          <cell r="A626">
            <v>1408</v>
          </cell>
          <cell r="B626" t="str">
            <v>Belvárosi Óvoda</v>
          </cell>
          <cell r="C626">
            <v>1</v>
          </cell>
          <cell r="D626" t="str">
            <v>02előirányzat</v>
          </cell>
        </row>
        <row r="654">
          <cell r="B654" t="str">
            <v>Összesen</v>
          </cell>
          <cell r="D654" t="str">
            <v>Belvárosi Óvoda</v>
          </cell>
        </row>
        <row r="655">
          <cell r="A655">
            <v>1409</v>
          </cell>
          <cell r="B655" t="str">
            <v>Vadász u.Óvoda</v>
          </cell>
          <cell r="C655">
            <v>1</v>
          </cell>
          <cell r="D655" t="str">
            <v>02előirányzat</v>
          </cell>
        </row>
        <row r="679">
          <cell r="B679" t="str">
            <v>Összesen</v>
          </cell>
          <cell r="D679" t="str">
            <v>Vadász u.Óvoda</v>
          </cell>
        </row>
        <row r="680">
          <cell r="A680">
            <v>1410</v>
          </cell>
          <cell r="B680" t="str">
            <v>Zsolnay u.Óvoda</v>
          </cell>
          <cell r="C680">
            <v>1</v>
          </cell>
          <cell r="D680" t="str">
            <v>02előirányzat</v>
          </cell>
        </row>
        <row r="706">
          <cell r="B706" t="str">
            <v>Összesen</v>
          </cell>
          <cell r="D706" t="str">
            <v>Zsolnay u.Óvoda</v>
          </cell>
        </row>
        <row r="707">
          <cell r="B707" t="str">
            <v>Óvodák összesen</v>
          </cell>
        </row>
        <row r="708">
          <cell r="A708">
            <v>1411</v>
          </cell>
          <cell r="B708" t="str">
            <v>Anikó u.Ált Isk.</v>
          </cell>
          <cell r="C708">
            <v>1</v>
          </cell>
          <cell r="D708" t="str">
            <v>02előirányzat</v>
          </cell>
        </row>
        <row r="732">
          <cell r="B732" t="str">
            <v>Összesen</v>
          </cell>
          <cell r="D732" t="str">
            <v>Anikó u.Ált Isk.</v>
          </cell>
        </row>
        <row r="733">
          <cell r="A733">
            <v>1412</v>
          </cell>
          <cell r="B733" t="str">
            <v>Bánki D.Ált.Isk.</v>
          </cell>
          <cell r="C733">
            <v>1</v>
          </cell>
          <cell r="D733" t="str">
            <v>02előirányzat</v>
          </cell>
        </row>
        <row r="765">
          <cell r="B765" t="str">
            <v>Összesen</v>
          </cell>
          <cell r="D765" t="str">
            <v>Bánki D.Ált.Isk.</v>
          </cell>
        </row>
        <row r="766">
          <cell r="A766">
            <v>1414</v>
          </cell>
          <cell r="B766" t="str">
            <v>Kertváros u.Ált.Isk.</v>
          </cell>
          <cell r="C766">
            <v>1</v>
          </cell>
          <cell r="D766" t="str">
            <v>02előirányzat</v>
          </cell>
        </row>
        <row r="797">
          <cell r="B797" t="str">
            <v>Összesen</v>
          </cell>
          <cell r="D797" t="str">
            <v>Kertváros u.Ált.Isk.</v>
          </cell>
        </row>
        <row r="798">
          <cell r="A798">
            <v>1415</v>
          </cell>
          <cell r="B798" t="str">
            <v>Bártfa U.Ált.Isk.</v>
          </cell>
          <cell r="C798">
            <v>1</v>
          </cell>
          <cell r="D798" t="str">
            <v>02előirányzat</v>
          </cell>
        </row>
        <row r="831">
          <cell r="B831" t="str">
            <v>Összesen</v>
          </cell>
          <cell r="D831" t="str">
            <v>Bártfa U.Ált.Isk.</v>
          </cell>
        </row>
        <row r="832">
          <cell r="A832">
            <v>1416</v>
          </cell>
          <cell r="B832" t="str">
            <v>Belvárosi Ált.Isk.</v>
          </cell>
          <cell r="C832">
            <v>1</v>
          </cell>
          <cell r="D832" t="str">
            <v>02előirányzat</v>
          </cell>
        </row>
        <row r="862">
          <cell r="B862" t="str">
            <v>Összesen</v>
          </cell>
          <cell r="D862" t="str">
            <v>Belvárosi Ált.Isk.</v>
          </cell>
        </row>
        <row r="863">
          <cell r="A863">
            <v>1417</v>
          </cell>
          <cell r="B863" t="str">
            <v>Csokonai V.M.Ált.Isk.</v>
          </cell>
          <cell r="C863">
            <v>1</v>
          </cell>
          <cell r="D863" t="str">
            <v>02előirányzat</v>
          </cell>
        </row>
        <row r="894">
          <cell r="B894" t="str">
            <v>Összesen</v>
          </cell>
          <cell r="D894" t="str">
            <v>Csokonai V.M.Ált.Isk.</v>
          </cell>
        </row>
        <row r="895">
          <cell r="A895">
            <v>1418</v>
          </cell>
          <cell r="B895" t="str">
            <v>Felsővámház u.Ált.Isk.</v>
          </cell>
          <cell r="C895">
            <v>1</v>
          </cell>
          <cell r="D895" t="str">
            <v>02előirányzat</v>
          </cell>
        </row>
        <row r="919">
          <cell r="B919" t="str">
            <v>Összesen</v>
          </cell>
          <cell r="D919" t="str">
            <v>Felsővámház u.Ált.Isk.</v>
          </cell>
        </row>
        <row r="920">
          <cell r="A920">
            <v>1419</v>
          </cell>
          <cell r="B920" t="str">
            <v>Mezőszél u.Ált.Isk.</v>
          </cell>
          <cell r="C920">
            <v>1</v>
          </cell>
          <cell r="D920" t="str">
            <v>02előirányzat</v>
          </cell>
        </row>
        <row r="943">
          <cell r="B943" t="str">
            <v>Összesen</v>
          </cell>
          <cell r="D943" t="str">
            <v>Mezőszél u.Ált.Isk.</v>
          </cell>
        </row>
        <row r="944">
          <cell r="A944">
            <v>14</v>
          </cell>
          <cell r="B944" t="str">
            <v>Jókai M.Ált.Isk.</v>
          </cell>
          <cell r="C944">
            <v>1</v>
          </cell>
          <cell r="D944" t="str">
            <v>02előirányzat</v>
          </cell>
        </row>
        <row r="972">
          <cell r="A972" t="str">
            <v> </v>
          </cell>
          <cell r="B972" t="str">
            <v>Összesen</v>
          </cell>
          <cell r="D972" t="str">
            <v>Jókai M.Ált.Isk.</v>
          </cell>
        </row>
        <row r="973">
          <cell r="A973">
            <v>15</v>
          </cell>
          <cell r="B973" t="str">
            <v>Jurisics u.Ált Isk.</v>
          </cell>
          <cell r="C973">
            <v>1</v>
          </cell>
          <cell r="D973" t="str">
            <v>02előirányzat</v>
          </cell>
        </row>
        <row r="1000">
          <cell r="B1000" t="str">
            <v>Összesen</v>
          </cell>
          <cell r="D1000" t="str">
            <v>Jurisics u.Ált Isk.</v>
          </cell>
        </row>
        <row r="1001">
          <cell r="A1001">
            <v>16</v>
          </cell>
          <cell r="B1001" t="str">
            <v>Köztársaság téri Ált.Isk.</v>
          </cell>
          <cell r="C1001">
            <v>1</v>
          </cell>
          <cell r="D1001" t="str">
            <v>02előirányzat</v>
          </cell>
        </row>
        <row r="1029">
          <cell r="B1029" t="str">
            <v>Összesen</v>
          </cell>
          <cell r="D1029" t="str">
            <v>Köztársaság téri Ált.Isk.</v>
          </cell>
        </row>
        <row r="1030">
          <cell r="A1030">
            <v>17</v>
          </cell>
          <cell r="B1030" t="str">
            <v>Mátyás Kir.u.Ált.Isk.</v>
          </cell>
          <cell r="C1030">
            <v>1</v>
          </cell>
          <cell r="D1030" t="str">
            <v>02előirányzat</v>
          </cell>
        </row>
        <row r="1069">
          <cell r="B1069" t="str">
            <v>Összesen</v>
          </cell>
          <cell r="D1069" t="str">
            <v>Mátyás Kir.u.Ált.Isk.</v>
          </cell>
        </row>
        <row r="1070">
          <cell r="B1070" t="str">
            <v>Szieberth R.Ált.Isk.</v>
          </cell>
          <cell r="C1070">
            <v>1</v>
          </cell>
          <cell r="D1070" t="str">
            <v>02előirányzat</v>
          </cell>
        </row>
        <row r="1110">
          <cell r="B1110" t="str">
            <v>Összesen</v>
          </cell>
          <cell r="D1110" t="str">
            <v>Szieberth R.Ált.Isk.</v>
          </cell>
        </row>
        <row r="1111">
          <cell r="A1111">
            <v>19</v>
          </cell>
          <cell r="B1111" t="str">
            <v>Illyés Gy.Ált.Isk.</v>
          </cell>
          <cell r="C1111">
            <v>1</v>
          </cell>
          <cell r="D1111" t="str">
            <v>02előirányzat</v>
          </cell>
        </row>
        <row r="1136">
          <cell r="B1136" t="str">
            <v>Összesen</v>
          </cell>
          <cell r="D1136" t="str">
            <v>Illyés Gy.Ált.Isk.</v>
          </cell>
        </row>
        <row r="1137">
          <cell r="A1137">
            <v>20</v>
          </cell>
          <cell r="B1137" t="str">
            <v>Testvérvárosok terei Ált.Isk.</v>
          </cell>
          <cell r="C1137">
            <v>1</v>
          </cell>
          <cell r="D1137" t="str">
            <v>02előirányzat</v>
          </cell>
        </row>
        <row r="1165">
          <cell r="B1165" t="str">
            <v>Összesen</v>
          </cell>
          <cell r="D1165" t="str">
            <v>Testvérvárosok terei Ált.Isk.</v>
          </cell>
        </row>
        <row r="1166">
          <cell r="A1166">
            <v>21</v>
          </cell>
          <cell r="B1166" t="str">
            <v>Vasas-Somogy-Hird Isk.Kp.</v>
          </cell>
          <cell r="C1166">
            <v>1</v>
          </cell>
          <cell r="D1166" t="str">
            <v>02előirányzat</v>
          </cell>
        </row>
        <row r="1197">
          <cell r="B1197" t="str">
            <v>Összesen</v>
          </cell>
          <cell r="D1197" t="str">
            <v>Vasas-Somogy-Hird Isk.Kp.</v>
          </cell>
        </row>
        <row r="1198">
          <cell r="A1198">
            <v>23</v>
          </cell>
          <cell r="B1198" t="str">
            <v>Liszt Ferenc Zeneiskola</v>
          </cell>
          <cell r="C1198">
            <v>1</v>
          </cell>
          <cell r="D1198" t="str">
            <v>02előirányzat</v>
          </cell>
        </row>
        <row r="1221">
          <cell r="B1221" t="str">
            <v>Összesen</v>
          </cell>
          <cell r="D1221" t="str">
            <v>Liszt Ferenc Zeneiskola</v>
          </cell>
        </row>
        <row r="1222">
          <cell r="B1222" t="str">
            <v>Általános Iskolák összesen</v>
          </cell>
        </row>
        <row r="1223">
          <cell r="A1223">
            <v>24</v>
          </cell>
          <cell r="B1223" t="str">
            <v>Mecsekaljai Okt.Sportközpont</v>
          </cell>
          <cell r="C1223">
            <v>1</v>
          </cell>
          <cell r="D1223" t="str">
            <v>02előirányzat</v>
          </cell>
        </row>
        <row r="1253">
          <cell r="B1253" t="str">
            <v>Összesen</v>
          </cell>
          <cell r="D1253" t="str">
            <v>Mecsekaljai Okt.Sportközpont</v>
          </cell>
        </row>
        <row r="1254">
          <cell r="A1254">
            <v>25</v>
          </cell>
          <cell r="B1254" t="str">
            <v>Árpád Fejedelem Gimn.Ált.Isk.</v>
          </cell>
          <cell r="C1254">
            <v>1</v>
          </cell>
          <cell r="D1254" t="str">
            <v>02előirányzat</v>
          </cell>
        </row>
        <row r="1281">
          <cell r="B1281" t="str">
            <v>Összesen</v>
          </cell>
          <cell r="D1281" t="str">
            <v>Árpád Fejedelem Gimn.Ált.Isk.</v>
          </cell>
        </row>
        <row r="1282">
          <cell r="A1282">
            <v>26</v>
          </cell>
          <cell r="B1282" t="str">
            <v>Magyar-Német Nyelvű </v>
          </cell>
          <cell r="C1282">
            <v>1</v>
          </cell>
          <cell r="D1282" t="str">
            <v>02előirányzat</v>
          </cell>
        </row>
        <row r="1313">
          <cell r="B1313" t="str">
            <v>Összesen</v>
          </cell>
          <cell r="D1313" t="str">
            <v>Magyar-Német Nyelvű </v>
          </cell>
        </row>
        <row r="1314">
          <cell r="A1314">
            <v>28</v>
          </cell>
          <cell r="B1314" t="str">
            <v>Pázmány P.Ált.Isk.Óvoda</v>
          </cell>
          <cell r="C1314">
            <v>1</v>
          </cell>
          <cell r="D1314" t="str">
            <v>02előirányzat</v>
          </cell>
        </row>
        <row r="1343">
          <cell r="B1343" t="str">
            <v>Összesen</v>
          </cell>
          <cell r="D1343" t="str">
            <v>Rácvárosi és Istenkúti ÁMK.</v>
          </cell>
        </row>
        <row r="1344">
          <cell r="A1344">
            <v>30</v>
          </cell>
          <cell r="B1344" t="str">
            <v>Miroslav K.Horvát….</v>
          </cell>
          <cell r="C1344">
            <v>1</v>
          </cell>
          <cell r="D1344" t="str">
            <v>02előirányzat</v>
          </cell>
        </row>
        <row r="1372">
          <cell r="B1372" t="str">
            <v>Összesen</v>
          </cell>
          <cell r="D1372" t="str">
            <v>Miroslav K.Horvát….</v>
          </cell>
        </row>
        <row r="1373">
          <cell r="A1373">
            <v>31</v>
          </cell>
          <cell r="B1373" t="str">
            <v>Éltes Mátyás Iskolakp.</v>
          </cell>
          <cell r="C1373">
            <v>1</v>
          </cell>
          <cell r="D1373" t="str">
            <v>02előirányzat</v>
          </cell>
        </row>
        <row r="1406">
          <cell r="B1406" t="str">
            <v>Összesen</v>
          </cell>
          <cell r="D1406" t="str">
            <v>Éltes Mátyás Iskolakp.</v>
          </cell>
        </row>
        <row r="1407">
          <cell r="A1407">
            <v>32</v>
          </cell>
          <cell r="B1407" t="str">
            <v>500.sz.Angster</v>
          </cell>
          <cell r="C1407">
            <v>1</v>
          </cell>
          <cell r="D1407" t="str">
            <v>02előirányzat</v>
          </cell>
        </row>
        <row r="1434">
          <cell r="B1434" t="str">
            <v>Összesen</v>
          </cell>
          <cell r="D1434" t="str">
            <v>500.sz.Angster</v>
          </cell>
        </row>
        <row r="1435">
          <cell r="A1435">
            <v>33</v>
          </cell>
          <cell r="B1435" t="str">
            <v>508.sz.Kertvárosi</v>
          </cell>
          <cell r="C1435">
            <v>1</v>
          </cell>
          <cell r="D1435" t="str">
            <v>02előirányzat</v>
          </cell>
        </row>
        <row r="1463">
          <cell r="B1463" t="str">
            <v>Összesen</v>
          </cell>
          <cell r="D1463" t="str">
            <v>508.sz.Kertvárosi</v>
          </cell>
        </row>
        <row r="1464">
          <cell r="A1464">
            <v>34</v>
          </cell>
          <cell r="B1464" t="str">
            <v>Leőwey K.Gimn.</v>
          </cell>
          <cell r="C1464">
            <v>1</v>
          </cell>
          <cell r="D1464" t="str">
            <v>02előirányzat</v>
          </cell>
        </row>
        <row r="1497">
          <cell r="B1497" t="str">
            <v>Összesen</v>
          </cell>
          <cell r="D1497" t="str">
            <v>Leőwey K.Gimn.</v>
          </cell>
        </row>
        <row r="1498">
          <cell r="A1498">
            <v>35</v>
          </cell>
          <cell r="B1498" t="str">
            <v>Kodály Z.Gimn.</v>
          </cell>
          <cell r="C1498">
            <v>1</v>
          </cell>
          <cell r="D1498" t="str">
            <v>02előirányzat</v>
          </cell>
        </row>
        <row r="1525">
          <cell r="B1525" t="str">
            <v>Összesen</v>
          </cell>
          <cell r="D1525" t="str">
            <v>Kodály Z.Gimn.</v>
          </cell>
        </row>
        <row r="1526">
          <cell r="A1526">
            <v>36</v>
          </cell>
          <cell r="B1526" t="str">
            <v>Széchenyi I.Gimn…..</v>
          </cell>
          <cell r="C1526">
            <v>1</v>
          </cell>
          <cell r="D1526" t="str">
            <v>02előirányzat</v>
          </cell>
        </row>
        <row r="1554">
          <cell r="B1554" t="str">
            <v>Összesen</v>
          </cell>
          <cell r="D1554" t="str">
            <v>Széchenyi I.Gimn…..</v>
          </cell>
        </row>
        <row r="1555">
          <cell r="A1555">
            <v>38</v>
          </cell>
          <cell r="B1555" t="str">
            <v>Zipernowsky K.Műszaki ….</v>
          </cell>
          <cell r="C1555">
            <v>1</v>
          </cell>
          <cell r="D1555" t="str">
            <v>02előirányzat</v>
          </cell>
        </row>
        <row r="1583">
          <cell r="B1583" t="str">
            <v>Összesen</v>
          </cell>
          <cell r="D1583" t="str">
            <v>Zipernowsky K.Műszaki</v>
          </cell>
        </row>
        <row r="1584">
          <cell r="A1584">
            <v>39</v>
          </cell>
          <cell r="B1584" t="str">
            <v>Pollack M.Műszaki …</v>
          </cell>
          <cell r="C1584">
            <v>1</v>
          </cell>
          <cell r="D1584" t="str">
            <v>02előirányzat</v>
          </cell>
        </row>
        <row r="1616">
          <cell r="B1616" t="str">
            <v>Összesen</v>
          </cell>
          <cell r="D1616" t="str">
            <v>Pollack M.Műszaki …</v>
          </cell>
        </row>
        <row r="1617">
          <cell r="A1617">
            <v>40</v>
          </cell>
          <cell r="B1617" t="str">
            <v>Pécsi Művészeti Szakközép</v>
          </cell>
          <cell r="C1617">
            <v>1</v>
          </cell>
          <cell r="D1617" t="str">
            <v>02előirányzat</v>
          </cell>
        </row>
        <row r="1648">
          <cell r="B1648" t="str">
            <v>Összesen</v>
          </cell>
          <cell r="D1648" t="str">
            <v>Pécsi Művészeti Szakközép</v>
          </cell>
        </row>
        <row r="1649">
          <cell r="A1649">
            <v>42</v>
          </cell>
          <cell r="B1649" t="str">
            <v>Janus P.Gimn. …</v>
          </cell>
          <cell r="C1649">
            <v>1</v>
          </cell>
          <cell r="D1649" t="str">
            <v>02előirányzat</v>
          </cell>
        </row>
        <row r="1681">
          <cell r="B1681" t="str">
            <v>Összesen</v>
          </cell>
          <cell r="D1681" t="str">
            <v>Janus P.Gimn. …</v>
          </cell>
        </row>
        <row r="1682">
          <cell r="A1682">
            <v>43</v>
          </cell>
          <cell r="B1682" t="str">
            <v>Pécsi Szociális és Eü. …</v>
          </cell>
          <cell r="C1682">
            <v>1</v>
          </cell>
          <cell r="D1682" t="str">
            <v>02előirányzat</v>
          </cell>
        </row>
        <row r="1709">
          <cell r="B1709" t="str">
            <v>Összesen</v>
          </cell>
          <cell r="D1709" t="str">
            <v>Pécsi Szociális és Eü. …</v>
          </cell>
        </row>
        <row r="1710">
          <cell r="A1710">
            <v>44</v>
          </cell>
          <cell r="B1710" t="str">
            <v>Teleki B.Leánykollégium</v>
          </cell>
          <cell r="C1710">
            <v>1</v>
          </cell>
          <cell r="D1710" t="str">
            <v>02előirányzat</v>
          </cell>
        </row>
        <row r="1747">
          <cell r="B1747" t="str">
            <v>Összesen</v>
          </cell>
          <cell r="D1747" t="str">
            <v>Teleki B.Leánykollégium</v>
          </cell>
        </row>
        <row r="1748">
          <cell r="A1748">
            <v>45</v>
          </cell>
          <cell r="B1748" t="str">
            <v>Kodály Z.Kollégium</v>
          </cell>
          <cell r="C1748">
            <v>1</v>
          </cell>
          <cell r="D1748" t="str">
            <v>02előirányzat</v>
          </cell>
        </row>
        <row r="1772">
          <cell r="B1772" t="str">
            <v>Összesen</v>
          </cell>
          <cell r="D1772" t="str">
            <v>Kodály Z.Kollégium</v>
          </cell>
        </row>
        <row r="1773">
          <cell r="A1773">
            <v>45</v>
          </cell>
          <cell r="B1773" t="str">
            <v>Hajnóczy J.Kollégium</v>
          </cell>
          <cell r="C1773">
            <v>1</v>
          </cell>
          <cell r="D1773" t="str">
            <v>02előirányzat</v>
          </cell>
        </row>
        <row r="1800">
          <cell r="B1800" t="str">
            <v>Összesen</v>
          </cell>
          <cell r="D1800" t="str">
            <v>Hajnóczy J.Kollégium</v>
          </cell>
        </row>
        <row r="1801">
          <cell r="A1801">
            <v>46</v>
          </cell>
          <cell r="B1801" t="str">
            <v>Apáczai .Nevelési és ÁMK.</v>
          </cell>
          <cell r="C1801">
            <v>1</v>
          </cell>
          <cell r="D1801" t="str">
            <v>02előirányzat</v>
          </cell>
        </row>
        <row r="1848">
          <cell r="B1848" t="str">
            <v>Összesen</v>
          </cell>
          <cell r="D1848" t="str">
            <v>Apáczai Cs.J.Nev.Kp.</v>
          </cell>
        </row>
        <row r="1849">
          <cell r="A1849">
            <v>47</v>
          </cell>
          <cell r="B1849" t="str">
            <v>Pécsi Kereskedelmi és …</v>
          </cell>
          <cell r="C1849">
            <v>1</v>
          </cell>
          <cell r="D1849" t="str">
            <v>02előirányzat</v>
          </cell>
        </row>
        <row r="1879">
          <cell r="B1879" t="str">
            <v>Összesen</v>
          </cell>
          <cell r="D1879" t="str">
            <v>Pécsi Kereskedelmi és …</v>
          </cell>
        </row>
        <row r="1880">
          <cell r="A1880">
            <v>49</v>
          </cell>
          <cell r="B1880" t="str">
            <v>Radnóti M.Közgazd.</v>
          </cell>
          <cell r="C1880">
            <v>1</v>
          </cell>
          <cell r="D1880" t="str">
            <v>02előirányzat</v>
          </cell>
        </row>
        <row r="1905">
          <cell r="B1905" t="str">
            <v>Összesen</v>
          </cell>
          <cell r="D1905" t="str">
            <v>Radnóti M.Közgazd.</v>
          </cell>
        </row>
        <row r="1906">
          <cell r="A1906">
            <v>50</v>
          </cell>
          <cell r="B1906" t="str">
            <v>Középiskolai Kp.MENZA</v>
          </cell>
          <cell r="C1906">
            <v>1</v>
          </cell>
          <cell r="D1906" t="str">
            <v>02előirányzat</v>
          </cell>
        </row>
        <row r="1931">
          <cell r="B1931" t="str">
            <v>Összesen</v>
          </cell>
          <cell r="D1931" t="str">
            <v>Középiskolai Kp.MENZA</v>
          </cell>
        </row>
        <row r="1932">
          <cell r="B1932" t="str">
            <v>Oktatás MINDÖSSZESEN</v>
          </cell>
        </row>
        <row r="1933">
          <cell r="B1933" t="str">
            <v>Városi Könyvtár</v>
          </cell>
          <cell r="C1933">
            <v>1</v>
          </cell>
          <cell r="D1933" t="str">
            <v>02előirányzat</v>
          </cell>
        </row>
        <row r="1959">
          <cell r="B1959" t="str">
            <v>Összesen</v>
          </cell>
          <cell r="D1959" t="str">
            <v>Városi Könyvtár</v>
          </cell>
        </row>
        <row r="1960">
          <cell r="A1960">
            <v>52</v>
          </cell>
          <cell r="B1960" t="str">
            <v>Pécsi Galéria és Vizuális M.</v>
          </cell>
          <cell r="C1960">
            <v>1</v>
          </cell>
          <cell r="D1960" t="str">
            <v>02előirányzat</v>
          </cell>
        </row>
        <row r="1984">
          <cell r="B1984" t="str">
            <v>Összesen</v>
          </cell>
          <cell r="D1984" t="str">
            <v>Pécsi Galéria és Vizuális M.</v>
          </cell>
        </row>
        <row r="1985">
          <cell r="B1985" t="str">
            <v>Pécsi Kulturális Kp.</v>
          </cell>
          <cell r="C1985">
            <v>1</v>
          </cell>
          <cell r="D1985" t="str">
            <v>02előirányzat</v>
          </cell>
        </row>
        <row r="2018">
          <cell r="B2018" t="str">
            <v>Összesen</v>
          </cell>
          <cell r="D2018" t="str">
            <v>Pécsi Kulturális Kp.</v>
          </cell>
        </row>
        <row r="2019">
          <cell r="A2019">
            <v>53</v>
          </cell>
          <cell r="B2019" t="str">
            <v>Nemzeti Színház</v>
          </cell>
          <cell r="C2019">
            <v>1</v>
          </cell>
          <cell r="D2019" t="str">
            <v>02előirányzat</v>
          </cell>
        </row>
        <row r="2050">
          <cell r="B2050" t="str">
            <v>Összesen</v>
          </cell>
          <cell r="D2050" t="str">
            <v>Nemzeti Színház</v>
          </cell>
        </row>
        <row r="2051">
          <cell r="A2051">
            <v>54</v>
          </cell>
          <cell r="B2051" t="str">
            <v>Pécsi Horvát Színház</v>
          </cell>
          <cell r="C2051">
            <v>1</v>
          </cell>
          <cell r="D2051" t="str">
            <v>02előirányzat</v>
          </cell>
        </row>
        <row r="2068">
          <cell r="B2068" t="str">
            <v>Összesen</v>
          </cell>
          <cell r="D2068" t="str">
            <v>Pécsi Horvát Színház</v>
          </cell>
        </row>
        <row r="2069">
          <cell r="B2069" t="str">
            <v>Pécsi Szimfonikus Zenekar</v>
          </cell>
          <cell r="C2069">
            <v>1</v>
          </cell>
          <cell r="D2069" t="str">
            <v>02előirányzat</v>
          </cell>
        </row>
        <row r="2091">
          <cell r="B2091" t="str">
            <v>Összesen</v>
          </cell>
          <cell r="D2091" t="str">
            <v>Pécsi Szimfonikus Zenekar</v>
          </cell>
        </row>
        <row r="2092">
          <cell r="B2092" t="str">
            <v>Ifjúsági Ház</v>
          </cell>
          <cell r="C2092">
            <v>1</v>
          </cell>
          <cell r="D2092" t="str">
            <v>02előirányzat</v>
          </cell>
        </row>
        <row r="2116">
          <cell r="B2116" t="str">
            <v>Összesen</v>
          </cell>
          <cell r="D2116" t="str">
            <v>Ifjúsági Ház</v>
          </cell>
        </row>
        <row r="2117">
          <cell r="B2117" t="str">
            <v>Szivárvány Gyermekház</v>
          </cell>
          <cell r="C2117">
            <v>1</v>
          </cell>
          <cell r="D2117" t="str">
            <v>02előirányzat</v>
          </cell>
        </row>
        <row r="2136">
          <cell r="B2136" t="str">
            <v>Összesen</v>
          </cell>
          <cell r="D2136" t="str">
            <v>Szivárvány Gyermekház</v>
          </cell>
        </row>
        <row r="2137">
          <cell r="B2137" t="str">
            <v>IH + Szivárvány</v>
          </cell>
        </row>
        <row r="2138">
          <cell r="B2138" t="str">
            <v>Sportlétesítmények Ig.</v>
          </cell>
          <cell r="C2138">
            <v>1</v>
          </cell>
          <cell r="D2138" t="str">
            <v>02előirányzat</v>
          </cell>
        </row>
        <row r="2162">
          <cell r="B2162" t="str">
            <v>Összesen</v>
          </cell>
          <cell r="D2162" t="str">
            <v>Sportlétesítmények Ig.</v>
          </cell>
        </row>
        <row r="2163">
          <cell r="B2163" t="str">
            <v>Tűzoltók</v>
          </cell>
          <cell r="C2163">
            <v>1</v>
          </cell>
          <cell r="D2163" t="str">
            <v>02előirányzat</v>
          </cell>
        </row>
        <row r="2181">
          <cell r="B2181" t="str">
            <v>Összesen</v>
          </cell>
          <cell r="D2181" t="str">
            <v>Tűzoltók</v>
          </cell>
        </row>
        <row r="2182">
          <cell r="B2182" t="str">
            <v>Egyesített Eü.Int.</v>
          </cell>
          <cell r="C2182">
            <v>1</v>
          </cell>
          <cell r="D2182" t="str">
            <v>02előirányzat</v>
          </cell>
        </row>
        <row r="2208">
          <cell r="B2208" t="str">
            <v>Összesen</v>
          </cell>
          <cell r="D2208" t="str">
            <v>Egyesített Eü.Int.</v>
          </cell>
        </row>
        <row r="2209">
          <cell r="C2209" t="str">
            <v>Szociális Int. Szolgálata összesen</v>
          </cell>
        </row>
        <row r="2210">
          <cell r="C2210" t="str">
            <v>Iskolaszolgálat összesen</v>
          </cell>
        </row>
        <row r="2211">
          <cell r="D2211" t="str">
            <v>Önállók összesen</v>
          </cell>
        </row>
        <row r="2212">
          <cell r="C2212" t="str">
            <v>Kultúra összesen</v>
          </cell>
        </row>
        <row r="2213">
          <cell r="C2213" t="str">
            <v>Egyéb összesen</v>
          </cell>
        </row>
        <row r="2214">
          <cell r="B2214" t="str">
            <v>V É G Ö S S Z E S E N</v>
          </cell>
        </row>
        <row r="2216">
          <cell r="D2216" t="str">
            <v>GESZ nélkül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v.00induló"/>
      <sheetName val="összesen"/>
      <sheetName val="ágazatos összesen"/>
      <sheetName val="kritérium98"/>
      <sheetName val="Intézm.bevét"/>
      <sheetName val="Intézm.kiadás"/>
      <sheetName val="PMH.bevétel "/>
      <sheetName val="PMH.kiadás "/>
      <sheetName val="Ö. mérleg  "/>
      <sheetName val="címrend 00 költségvetéshez"/>
      <sheetName val="dologi előirányzat"/>
      <sheetName val="Beruházás 2000 "/>
      <sheetName val="Bizottsági igénye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3"/>
  <sheetViews>
    <sheetView tabSelected="1" workbookViewId="0" topLeftCell="A1">
      <selection activeCell="F5" sqref="F5"/>
    </sheetView>
  </sheetViews>
  <sheetFormatPr defaultColWidth="9.140625" defaultRowHeight="12.75"/>
  <cols>
    <col min="1" max="1" width="4.421875" style="270" customWidth="1"/>
    <col min="2" max="2" width="102.28125" style="43" customWidth="1"/>
    <col min="3" max="3" width="4.421875" style="37" customWidth="1"/>
  </cols>
  <sheetData>
    <row r="1" spans="1:2" ht="20.25">
      <c r="A1" s="452" t="s">
        <v>394</v>
      </c>
      <c r="B1" s="452"/>
    </row>
    <row r="2" spans="1:2" ht="18">
      <c r="A2" s="453" t="s">
        <v>414</v>
      </c>
      <c r="B2" s="453"/>
    </row>
    <row r="3" spans="1:2" ht="33" customHeight="1">
      <c r="A3" s="38"/>
      <c r="B3" s="38"/>
    </row>
    <row r="4" spans="1:2" ht="24.75" customHeight="1">
      <c r="A4" s="39" t="s">
        <v>208</v>
      </c>
      <c r="B4" s="40" t="s">
        <v>209</v>
      </c>
    </row>
    <row r="5" spans="1:2" ht="30" customHeight="1">
      <c r="A5" s="268" t="s">
        <v>210</v>
      </c>
      <c r="B5" s="41" t="s">
        <v>223</v>
      </c>
    </row>
    <row r="6" spans="1:2" ht="30" customHeight="1">
      <c r="A6" s="268" t="s">
        <v>211</v>
      </c>
      <c r="B6" s="41" t="s">
        <v>224</v>
      </c>
    </row>
    <row r="7" spans="1:2" ht="30" customHeight="1">
      <c r="A7" s="268" t="s">
        <v>212</v>
      </c>
      <c r="B7" s="41" t="s">
        <v>225</v>
      </c>
    </row>
    <row r="8" spans="1:2" ht="30" customHeight="1">
      <c r="A8" s="268" t="s">
        <v>213</v>
      </c>
      <c r="B8" s="41" t="s">
        <v>226</v>
      </c>
    </row>
    <row r="9" spans="1:2" ht="30" customHeight="1">
      <c r="A9" s="268" t="s">
        <v>214</v>
      </c>
      <c r="B9" s="41" t="s">
        <v>227</v>
      </c>
    </row>
    <row r="10" spans="1:2" ht="30" customHeight="1">
      <c r="A10" s="268" t="s">
        <v>215</v>
      </c>
      <c r="B10" s="41" t="s">
        <v>228</v>
      </c>
    </row>
    <row r="11" spans="1:2" ht="30" customHeight="1">
      <c r="A11" s="268" t="s">
        <v>216</v>
      </c>
      <c r="B11" s="42" t="s">
        <v>229</v>
      </c>
    </row>
    <row r="12" spans="1:2" ht="30" customHeight="1">
      <c r="A12" s="268" t="s">
        <v>217</v>
      </c>
      <c r="B12" s="42" t="s">
        <v>230</v>
      </c>
    </row>
    <row r="13" spans="1:2" ht="30" customHeight="1">
      <c r="A13" s="268" t="s">
        <v>218</v>
      </c>
      <c r="B13" s="42" t="s">
        <v>231</v>
      </c>
    </row>
    <row r="14" spans="1:2" ht="30" customHeight="1">
      <c r="A14" s="268" t="s">
        <v>219</v>
      </c>
      <c r="B14" s="42" t="s">
        <v>232</v>
      </c>
    </row>
    <row r="15" spans="1:2" ht="30" customHeight="1">
      <c r="A15" s="268" t="s">
        <v>220</v>
      </c>
      <c r="B15" s="42" t="s">
        <v>233</v>
      </c>
    </row>
    <row r="16" spans="1:2" ht="30" customHeight="1">
      <c r="A16" s="268" t="s">
        <v>221</v>
      </c>
      <c r="B16" s="42" t="s">
        <v>415</v>
      </c>
    </row>
    <row r="17" spans="1:2" ht="30" customHeight="1">
      <c r="A17" s="268" t="s">
        <v>222</v>
      </c>
      <c r="B17" s="42" t="s">
        <v>416</v>
      </c>
    </row>
    <row r="18" spans="1:2" ht="18.75" customHeight="1">
      <c r="A18" s="268" t="s">
        <v>485</v>
      </c>
      <c r="B18" s="451" t="s">
        <v>486</v>
      </c>
    </row>
    <row r="20" spans="1:2" ht="12.75">
      <c r="A20" s="269"/>
      <c r="B20" s="37"/>
    </row>
    <row r="21" spans="1:2" ht="12.75">
      <c r="A21" s="269"/>
      <c r="B21" s="37"/>
    </row>
    <row r="22" spans="1:2" ht="12.75">
      <c r="A22" s="269"/>
      <c r="B22" s="37"/>
    </row>
    <row r="23" spans="1:2" ht="12.75">
      <c r="A23" s="269"/>
      <c r="B23" s="37"/>
    </row>
  </sheetData>
  <sheetProtection/>
  <mergeCells count="2">
    <mergeCell ref="A1:B1"/>
    <mergeCell ref="A2:B2"/>
  </mergeCells>
  <hyperlinks>
    <hyperlink ref="B25" location="'FELADATÖSSZ'!A1" display="'FELADATÖSSZ'!A1"/>
    <hyperlink ref="B24" location="'ÖNKÉNTES'!A1" display="'ÖNKÉNTES'!A1"/>
    <hyperlink ref="B23" location="'KÖTELEZŐ'!A1" display="'KÖTELEZŐ'!A1"/>
    <hyperlink ref="B22" location="'ÁLLAMIGAZGATÁSI'!A1" display="'ÁLLAMIGAZGATÁSI'!A1"/>
    <hyperlink ref="B21" location="'017_3050'!A1" display="'017_3050'!A1"/>
    <hyperlink ref="B20" location="'016_3044'!A1" display="'016_3044'!A1"/>
    <hyperlink ref="B19" location="'015_3043'!A1" display="'015_3043'!A1"/>
    <hyperlink ref="B18" location="'014_3042'!A1" display="'014_3042'!A1"/>
    <hyperlink ref="B17" location="'Hivatal és intézmények'!A1" display="'Hivatal és intézmények'!A1"/>
    <hyperlink ref="B16" location="'Összesen'!A1" display="'Összesen'!A1"/>
    <hyperlink ref="B15" location="'Adósság_fejl'!A1" display="'Adósság_fejl'!A1"/>
    <hyperlink ref="B14" location="'Beruházás'!A1" display="'Beruházás'!A1"/>
    <hyperlink ref="B13" location="'Ellátottak'!A1" display="'Ellátottak'!A1"/>
    <hyperlink ref="B12" location="'Cél'!A1" display="'Cél'!A1"/>
    <hyperlink ref="B11" location="'Müát'!A1" display="'Müát'!A1"/>
    <hyperlink ref="B10" location="'Támogatás'!A1" display="'Támogatás'!A1"/>
    <hyperlink ref="B9" location="'Önkormányzati kiadások'!A1" display="'Önkormányzati kiadások'!A1"/>
    <hyperlink ref="B8" location="'Önkormányzati bevételek'!A1" display="'Önkormányzati bevételek'!A1"/>
    <hyperlink ref="B7" location="'Összevont kiadás'!A1" display="'Összevont kiadás'!A1"/>
    <hyperlink ref="B6" location="'Összevont bevétel'!A1" display="'Összevont bevétel'!A1"/>
    <hyperlink ref="B5" location="'Költségvetési mérleg'!A1" display="'Költségvetési mérleg'!A1"/>
    <hyperlink ref="B4" location="'Címrend lista'!A1" display="'Címrend lista'!A1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"/>
  <sheetViews>
    <sheetView view="pageLayout" workbookViewId="0" topLeftCell="A1">
      <selection activeCell="B7" sqref="B7"/>
    </sheetView>
  </sheetViews>
  <sheetFormatPr defaultColWidth="9.140625" defaultRowHeight="12.75"/>
  <cols>
    <col min="1" max="1" width="3.8515625" style="152" customWidth="1"/>
    <col min="2" max="2" width="61.8515625" style="152" customWidth="1"/>
    <col min="3" max="3" width="13.8515625" style="152" customWidth="1"/>
  </cols>
  <sheetData>
    <row r="1" spans="1:3" ht="18">
      <c r="A1" s="519" t="s">
        <v>394</v>
      </c>
      <c r="B1" s="519"/>
      <c r="C1" s="519"/>
    </row>
    <row r="2" spans="1:3" ht="15">
      <c r="A2" s="518" t="s">
        <v>399</v>
      </c>
      <c r="B2" s="518"/>
      <c r="C2" s="518"/>
    </row>
    <row r="3" spans="1:3" s="152" customFormat="1" ht="29.25" customHeight="1">
      <c r="A3" s="265"/>
      <c r="B3" s="265"/>
      <c r="C3" s="265"/>
    </row>
    <row r="4" spans="1:3" s="152" customFormat="1" ht="45">
      <c r="A4" s="153"/>
      <c r="B4" s="154" t="s">
        <v>0</v>
      </c>
      <c r="C4" s="154" t="s">
        <v>314</v>
      </c>
    </row>
    <row r="5" spans="1:3" s="152" customFormat="1" ht="15">
      <c r="A5" s="153" t="s">
        <v>210</v>
      </c>
      <c r="B5" s="155" t="s">
        <v>394</v>
      </c>
      <c r="C5" s="155">
        <v>0</v>
      </c>
    </row>
    <row r="6" spans="1:3" s="152" customFormat="1" ht="22.5" customHeight="1">
      <c r="A6" s="156"/>
      <c r="B6" s="157" t="s">
        <v>315</v>
      </c>
      <c r="C6" s="155"/>
    </row>
    <row r="7" spans="1:3" s="152" customFormat="1" ht="15">
      <c r="A7" s="153" t="s">
        <v>211</v>
      </c>
      <c r="B7" s="155" t="s">
        <v>203</v>
      </c>
      <c r="C7" s="155">
        <v>6</v>
      </c>
    </row>
    <row r="8" spans="1:3" s="152" customFormat="1" ht="15">
      <c r="A8" s="153" t="s">
        <v>212</v>
      </c>
      <c r="B8" s="155" t="s">
        <v>316</v>
      </c>
      <c r="C8" s="155">
        <v>0</v>
      </c>
    </row>
    <row r="9" spans="1:3" s="152" customFormat="1" ht="29.25">
      <c r="A9" s="158" t="s">
        <v>213</v>
      </c>
      <c r="B9" s="159" t="s">
        <v>205</v>
      </c>
      <c r="C9" s="155">
        <v>2</v>
      </c>
    </row>
    <row r="10" spans="1:3" s="152" customFormat="1" ht="15">
      <c r="A10" s="153"/>
      <c r="B10" s="155"/>
      <c r="C10" s="155"/>
    </row>
    <row r="11" spans="1:3" s="152" customFormat="1" ht="15.75">
      <c r="A11" s="155"/>
      <c r="B11" s="160" t="s">
        <v>317</v>
      </c>
      <c r="C11" s="157">
        <f>SUM(C5:C9)</f>
        <v>8</v>
      </c>
    </row>
  </sheetData>
  <sheetProtection/>
  <mergeCells count="2">
    <mergeCell ref="A2:C2"/>
    <mergeCell ref="A1:C1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&amp;R9. melléklet a    /2023.(XI.13.) társulási határozathoz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0"/>
  <sheetViews>
    <sheetView view="pageLayout" workbookViewId="0" topLeftCell="E1">
      <selection activeCell="K91" sqref="K91"/>
    </sheetView>
  </sheetViews>
  <sheetFormatPr defaultColWidth="9.140625" defaultRowHeight="12.75"/>
  <cols>
    <col min="1" max="1" width="4.28125" style="25" customWidth="1"/>
    <col min="2" max="3" width="2.8515625" style="25" customWidth="1"/>
    <col min="4" max="4" width="5.28125" style="25" customWidth="1"/>
    <col min="5" max="5" width="49.28125" style="26" customWidth="1"/>
    <col min="6" max="6" width="7.421875" style="2" customWidth="1"/>
    <col min="7" max="7" width="14.8515625" style="281" customWidth="1"/>
    <col min="8" max="8" width="13.7109375" style="281" customWidth="1"/>
    <col min="9" max="9" width="15.00390625" style="281" customWidth="1"/>
    <col min="10" max="10" width="16.00390625" style="281" customWidth="1"/>
    <col min="11" max="11" width="14.8515625" style="2" bestFit="1" customWidth="1"/>
    <col min="12" max="12" width="13.7109375" style="2" customWidth="1"/>
    <col min="13" max="13" width="15.00390625" style="2" customWidth="1"/>
    <col min="14" max="14" width="16.00390625" style="2" customWidth="1"/>
    <col min="15" max="16384" width="9.140625" style="2" customWidth="1"/>
  </cols>
  <sheetData>
    <row r="1" spans="1:14" s="1" customFormat="1" ht="11.25">
      <c r="A1" s="496"/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</row>
    <row r="2" spans="1:5" ht="15">
      <c r="A2" s="2"/>
      <c r="B2" s="2"/>
      <c r="C2" s="2"/>
      <c r="D2" s="2"/>
      <c r="E2" s="2"/>
    </row>
    <row r="3" spans="1:14" s="3" customFormat="1" ht="31.5" customHeight="1">
      <c r="A3" s="498" t="s">
        <v>204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</row>
    <row r="4" spans="1:14" ht="15">
      <c r="A4" s="500" t="s">
        <v>11</v>
      </c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</row>
    <row r="5" spans="1:14" s="8" customFormat="1" ht="14.25">
      <c r="A5" s="520" t="s">
        <v>12</v>
      </c>
      <c r="B5" s="521"/>
      <c r="C5" s="521"/>
      <c r="D5" s="521"/>
      <c r="E5" s="5" t="s">
        <v>205</v>
      </c>
      <c r="F5" s="6"/>
      <c r="G5" s="6"/>
      <c r="H5" s="6"/>
      <c r="I5" s="6"/>
      <c r="J5" s="6"/>
      <c r="K5" s="6"/>
      <c r="L5" s="6"/>
      <c r="M5" s="6"/>
      <c r="N5" s="7"/>
    </row>
    <row r="6" spans="1:14" ht="15">
      <c r="A6" s="522"/>
      <c r="B6" s="522"/>
      <c r="C6" s="522"/>
      <c r="D6" s="522"/>
      <c r="E6" s="9"/>
      <c r="F6" s="10"/>
      <c r="G6" s="10"/>
      <c r="H6" s="10"/>
      <c r="I6" s="10"/>
      <c r="J6" s="10"/>
      <c r="K6" s="10"/>
      <c r="L6" s="10"/>
      <c r="M6" s="10"/>
      <c r="N6" s="11"/>
    </row>
    <row r="7" spans="1:14" ht="15">
      <c r="A7" s="523" t="s">
        <v>8</v>
      </c>
      <c r="B7" s="523" t="s">
        <v>13</v>
      </c>
      <c r="C7" s="523" t="s">
        <v>14</v>
      </c>
      <c r="D7" s="525" t="s">
        <v>15</v>
      </c>
      <c r="E7" s="524"/>
      <c r="F7" s="526" t="s">
        <v>10</v>
      </c>
      <c r="G7" s="527" t="s">
        <v>417</v>
      </c>
      <c r="H7" s="524"/>
      <c r="I7" s="524"/>
      <c r="J7" s="524"/>
      <c r="K7" s="527" t="s">
        <v>418</v>
      </c>
      <c r="L7" s="524"/>
      <c r="M7" s="524"/>
      <c r="N7" s="524"/>
    </row>
    <row r="8" spans="1:14" ht="30">
      <c r="A8" s="524"/>
      <c r="B8" s="524"/>
      <c r="C8" s="524"/>
      <c r="D8" s="524"/>
      <c r="E8" s="524"/>
      <c r="F8" s="524"/>
      <c r="G8" s="283" t="s">
        <v>16</v>
      </c>
      <c r="H8" s="283" t="s">
        <v>17</v>
      </c>
      <c r="I8" s="283" t="s">
        <v>18</v>
      </c>
      <c r="J8" s="282" t="s">
        <v>7</v>
      </c>
      <c r="K8" s="12" t="s">
        <v>16</v>
      </c>
      <c r="L8" s="12" t="s">
        <v>17</v>
      </c>
      <c r="M8" s="12" t="s">
        <v>18</v>
      </c>
      <c r="N8" s="13" t="s">
        <v>7</v>
      </c>
    </row>
    <row r="9" spans="1:14" s="8" customFormat="1" ht="14.25">
      <c r="A9" s="488" t="s">
        <v>19</v>
      </c>
      <c r="B9" s="488"/>
      <c r="C9" s="488"/>
      <c r="D9" s="488"/>
      <c r="E9" s="488"/>
      <c r="F9" s="14"/>
      <c r="G9" s="15">
        <f aca="true" t="shared" si="0" ref="G9:M9">G10+G56</f>
        <v>507756114</v>
      </c>
      <c r="H9" s="15">
        <f t="shared" si="0"/>
        <v>0</v>
      </c>
      <c r="I9" s="15">
        <f t="shared" si="0"/>
        <v>0</v>
      </c>
      <c r="J9" s="15">
        <f t="shared" si="0"/>
        <v>507756114</v>
      </c>
      <c r="K9" s="15">
        <f>K10+K56</f>
        <v>615477353</v>
      </c>
      <c r="L9" s="15">
        <f t="shared" si="0"/>
        <v>3964678</v>
      </c>
      <c r="M9" s="15">
        <f t="shared" si="0"/>
        <v>0</v>
      </c>
      <c r="N9" s="15">
        <f>N10+N56</f>
        <v>619442031</v>
      </c>
    </row>
    <row r="10" spans="1:14" s="8" customFormat="1" ht="14.25">
      <c r="A10" s="488" t="s">
        <v>20</v>
      </c>
      <c r="B10" s="488"/>
      <c r="C10" s="488"/>
      <c r="D10" s="488"/>
      <c r="E10" s="488"/>
      <c r="F10" s="14"/>
      <c r="G10" s="15">
        <f aca="true" t="shared" si="1" ref="G10:N10">G11+G40</f>
        <v>86760219</v>
      </c>
      <c r="H10" s="15">
        <f t="shared" si="1"/>
        <v>0</v>
      </c>
      <c r="I10" s="15">
        <f t="shared" si="1"/>
        <v>0</v>
      </c>
      <c r="J10" s="15">
        <f t="shared" si="1"/>
        <v>86760219</v>
      </c>
      <c r="K10" s="15">
        <f>K11+K40</f>
        <v>89274714</v>
      </c>
      <c r="L10" s="15">
        <f t="shared" si="1"/>
        <v>0</v>
      </c>
      <c r="M10" s="15">
        <f t="shared" si="1"/>
        <v>0</v>
      </c>
      <c r="N10" s="15">
        <f t="shared" si="1"/>
        <v>89274714</v>
      </c>
    </row>
    <row r="11" spans="1:14" s="8" customFormat="1" ht="14.25">
      <c r="A11" s="488" t="s">
        <v>21</v>
      </c>
      <c r="B11" s="488"/>
      <c r="C11" s="488"/>
      <c r="D11" s="488"/>
      <c r="E11" s="488"/>
      <c r="F11" s="14"/>
      <c r="G11" s="15">
        <f aca="true" t="shared" si="2" ref="G11:N11">G12+G19+G24+G36</f>
        <v>86760219</v>
      </c>
      <c r="H11" s="15">
        <f t="shared" si="2"/>
        <v>0</v>
      </c>
      <c r="I11" s="15">
        <f t="shared" si="2"/>
        <v>0</v>
      </c>
      <c r="J11" s="15">
        <f t="shared" si="2"/>
        <v>86760219</v>
      </c>
      <c r="K11" s="15">
        <f>K12+K19+K24+K36</f>
        <v>89274714</v>
      </c>
      <c r="L11" s="15">
        <f t="shared" si="2"/>
        <v>0</v>
      </c>
      <c r="M11" s="15">
        <f t="shared" si="2"/>
        <v>0</v>
      </c>
      <c r="N11" s="15">
        <f t="shared" si="2"/>
        <v>89274714</v>
      </c>
    </row>
    <row r="12" spans="1:14" s="8" customFormat="1" ht="14.25">
      <c r="A12" s="488" t="s">
        <v>22</v>
      </c>
      <c r="B12" s="488"/>
      <c r="C12" s="488"/>
      <c r="D12" s="488"/>
      <c r="E12" s="488"/>
      <c r="F12" s="14" t="s">
        <v>23</v>
      </c>
      <c r="G12" s="15">
        <f aca="true" t="shared" si="3" ref="G12:M12">+G18</f>
        <v>0</v>
      </c>
      <c r="H12" s="15">
        <f t="shared" si="3"/>
        <v>0</v>
      </c>
      <c r="I12" s="15">
        <f t="shared" si="3"/>
        <v>0</v>
      </c>
      <c r="J12" s="15">
        <f t="shared" si="3"/>
        <v>0</v>
      </c>
      <c r="K12" s="15">
        <f>+K18</f>
        <v>2514495</v>
      </c>
      <c r="L12" s="15">
        <f t="shared" si="3"/>
        <v>0</v>
      </c>
      <c r="M12" s="15">
        <f t="shared" si="3"/>
        <v>0</v>
      </c>
      <c r="N12" s="15">
        <f>N18</f>
        <v>2514495</v>
      </c>
    </row>
    <row r="13" spans="1:14" ht="15" hidden="1">
      <c r="A13" s="489" t="s">
        <v>24</v>
      </c>
      <c r="B13" s="489"/>
      <c r="C13" s="489"/>
      <c r="D13" s="489"/>
      <c r="E13" s="489"/>
      <c r="F13" s="16" t="s">
        <v>25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</row>
    <row r="14" spans="1:14" ht="15" hidden="1">
      <c r="A14" s="490" t="s">
        <v>26</v>
      </c>
      <c r="B14" s="490"/>
      <c r="C14" s="490"/>
      <c r="D14" s="490"/>
      <c r="E14" s="490"/>
      <c r="F14" s="18" t="s">
        <v>27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</row>
    <row r="15" spans="1:14" ht="15" hidden="1">
      <c r="A15" s="490" t="s">
        <v>28</v>
      </c>
      <c r="B15" s="490"/>
      <c r="C15" s="490"/>
      <c r="D15" s="490"/>
      <c r="E15" s="490"/>
      <c r="F15" s="18" t="s">
        <v>29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</row>
    <row r="16" spans="1:14" ht="15" hidden="1">
      <c r="A16" s="490" t="s">
        <v>30</v>
      </c>
      <c r="B16" s="490"/>
      <c r="C16" s="490"/>
      <c r="D16" s="490"/>
      <c r="E16" s="490"/>
      <c r="F16" s="18" t="s">
        <v>31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</row>
    <row r="17" spans="1:14" ht="15" hidden="1">
      <c r="A17" s="490" t="s">
        <v>32</v>
      </c>
      <c r="B17" s="490"/>
      <c r="C17" s="490"/>
      <c r="D17" s="490"/>
      <c r="E17" s="490"/>
      <c r="F17" s="18" t="s">
        <v>33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</row>
    <row r="18" spans="1:14" ht="15">
      <c r="A18" s="490" t="s">
        <v>34</v>
      </c>
      <c r="B18" s="490"/>
      <c r="C18" s="490"/>
      <c r="D18" s="490"/>
      <c r="E18" s="490"/>
      <c r="F18" s="18" t="s">
        <v>35</v>
      </c>
      <c r="G18" s="19">
        <v>0</v>
      </c>
      <c r="H18" s="19">
        <v>0</v>
      </c>
      <c r="I18" s="19">
        <v>0</v>
      </c>
      <c r="J18" s="19">
        <f>SUM(G18:I18)</f>
        <v>0</v>
      </c>
      <c r="K18" s="19">
        <v>2514495</v>
      </c>
      <c r="L18" s="19">
        <v>0</v>
      </c>
      <c r="M18" s="19">
        <v>0</v>
      </c>
      <c r="N18" s="19">
        <f>SUM(K18:M18)</f>
        <v>2514495</v>
      </c>
    </row>
    <row r="19" spans="1:14" s="8" customFormat="1" ht="14.25">
      <c r="A19" s="488" t="s">
        <v>36</v>
      </c>
      <c r="B19" s="488"/>
      <c r="C19" s="488"/>
      <c r="D19" s="488"/>
      <c r="E19" s="488"/>
      <c r="F19" s="14" t="s">
        <v>37</v>
      </c>
      <c r="G19" s="15">
        <f>+G23</f>
        <v>0</v>
      </c>
      <c r="H19" s="15">
        <f aca="true" t="shared" si="4" ref="H19:M19">+H23</f>
        <v>0</v>
      </c>
      <c r="I19" s="15">
        <f t="shared" si="4"/>
        <v>0</v>
      </c>
      <c r="J19" s="15">
        <f t="shared" si="4"/>
        <v>0</v>
      </c>
      <c r="K19" s="15">
        <f t="shared" si="4"/>
        <v>0</v>
      </c>
      <c r="L19" s="15">
        <f t="shared" si="4"/>
        <v>0</v>
      </c>
      <c r="M19" s="15">
        <f t="shared" si="4"/>
        <v>0</v>
      </c>
      <c r="N19" s="15">
        <v>0</v>
      </c>
    </row>
    <row r="20" spans="1:14" ht="15" hidden="1">
      <c r="A20" s="489" t="s">
        <v>38</v>
      </c>
      <c r="B20" s="489"/>
      <c r="C20" s="489"/>
      <c r="D20" s="489"/>
      <c r="E20" s="489"/>
      <c r="F20" s="16" t="s">
        <v>39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</row>
    <row r="21" spans="1:14" ht="15" hidden="1">
      <c r="A21" s="490" t="s">
        <v>40</v>
      </c>
      <c r="B21" s="490"/>
      <c r="C21" s="490"/>
      <c r="D21" s="490"/>
      <c r="E21" s="490"/>
      <c r="F21" s="18" t="s">
        <v>41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</row>
    <row r="22" spans="1:14" ht="15" hidden="1">
      <c r="A22" s="490" t="s">
        <v>42</v>
      </c>
      <c r="B22" s="490"/>
      <c r="C22" s="490"/>
      <c r="D22" s="490"/>
      <c r="E22" s="490"/>
      <c r="F22" s="18" t="s">
        <v>43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</row>
    <row r="23" spans="1:14" ht="15">
      <c r="A23" s="490" t="s">
        <v>44</v>
      </c>
      <c r="B23" s="490"/>
      <c r="C23" s="490"/>
      <c r="D23" s="490"/>
      <c r="E23" s="490"/>
      <c r="F23" s="18" t="s">
        <v>45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</row>
    <row r="24" spans="1:14" s="8" customFormat="1" ht="14.25">
      <c r="A24" s="488" t="s">
        <v>46</v>
      </c>
      <c r="B24" s="488"/>
      <c r="C24" s="488"/>
      <c r="D24" s="488"/>
      <c r="E24" s="488"/>
      <c r="F24" s="14" t="s">
        <v>47</v>
      </c>
      <c r="G24" s="15">
        <f aca="true" t="shared" si="5" ref="G24:M24">SUM(G25:G35)</f>
        <v>86760219</v>
      </c>
      <c r="H24" s="15">
        <f t="shared" si="5"/>
        <v>0</v>
      </c>
      <c r="I24" s="15">
        <f t="shared" si="5"/>
        <v>0</v>
      </c>
      <c r="J24" s="15">
        <f t="shared" si="5"/>
        <v>86760219</v>
      </c>
      <c r="K24" s="15">
        <f>SUM(K25:K35)</f>
        <v>86760219</v>
      </c>
      <c r="L24" s="15">
        <f t="shared" si="5"/>
        <v>0</v>
      </c>
      <c r="M24" s="15">
        <f t="shared" si="5"/>
        <v>0</v>
      </c>
      <c r="N24" s="15">
        <f>SUM(N25:N35)</f>
        <v>86760219</v>
      </c>
    </row>
    <row r="25" spans="1:14" ht="15">
      <c r="A25" s="489" t="s">
        <v>48</v>
      </c>
      <c r="B25" s="489"/>
      <c r="C25" s="489"/>
      <c r="D25" s="489"/>
      <c r="E25" s="489"/>
      <c r="F25" s="16" t="s">
        <v>49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</row>
    <row r="26" spans="1:14" ht="15">
      <c r="A26" s="490" t="s">
        <v>50</v>
      </c>
      <c r="B26" s="490"/>
      <c r="C26" s="490"/>
      <c r="D26" s="490"/>
      <c r="E26" s="490"/>
      <c r="F26" s="18" t="s">
        <v>51</v>
      </c>
      <c r="G26" s="19">
        <v>3698000</v>
      </c>
      <c r="H26" s="19">
        <v>0</v>
      </c>
      <c r="I26" s="19">
        <v>0</v>
      </c>
      <c r="J26" s="19">
        <f>SUM(G26:I26)</f>
        <v>3698000</v>
      </c>
      <c r="K26" s="19">
        <v>3698000</v>
      </c>
      <c r="L26" s="19">
        <v>0</v>
      </c>
      <c r="M26" s="19">
        <v>0</v>
      </c>
      <c r="N26" s="19">
        <f aca="true" t="shared" si="6" ref="N26:N35">SUM(K26:M26)</f>
        <v>3698000</v>
      </c>
    </row>
    <row r="27" spans="1:14" ht="15">
      <c r="A27" s="490" t="s">
        <v>52</v>
      </c>
      <c r="B27" s="490"/>
      <c r="C27" s="490"/>
      <c r="D27" s="490"/>
      <c r="E27" s="490"/>
      <c r="F27" s="18" t="s">
        <v>53</v>
      </c>
      <c r="G27" s="19">
        <v>0</v>
      </c>
      <c r="H27" s="19">
        <v>0</v>
      </c>
      <c r="I27" s="19">
        <v>0</v>
      </c>
      <c r="J27" s="19">
        <f aca="true" t="shared" si="7" ref="J27:J35">SUM(G27:I27)</f>
        <v>0</v>
      </c>
      <c r="K27" s="19">
        <v>0</v>
      </c>
      <c r="L27" s="19">
        <v>0</v>
      </c>
      <c r="M27" s="19">
        <v>0</v>
      </c>
      <c r="N27" s="19">
        <f t="shared" si="6"/>
        <v>0</v>
      </c>
    </row>
    <row r="28" spans="1:14" ht="15">
      <c r="A28" s="490" t="s">
        <v>54</v>
      </c>
      <c r="B28" s="490"/>
      <c r="C28" s="490"/>
      <c r="D28" s="490"/>
      <c r="E28" s="490"/>
      <c r="F28" s="18" t="s">
        <v>55</v>
      </c>
      <c r="G28" s="19"/>
      <c r="H28" s="19">
        <v>0</v>
      </c>
      <c r="I28" s="19">
        <v>0</v>
      </c>
      <c r="J28" s="19">
        <f t="shared" si="7"/>
        <v>0</v>
      </c>
      <c r="K28" s="19">
        <v>0</v>
      </c>
      <c r="L28" s="19">
        <v>0</v>
      </c>
      <c r="M28" s="19">
        <v>0</v>
      </c>
      <c r="N28" s="19">
        <f t="shared" si="6"/>
        <v>0</v>
      </c>
    </row>
    <row r="29" spans="1:14" ht="15">
      <c r="A29" s="490" t="s">
        <v>56</v>
      </c>
      <c r="B29" s="490"/>
      <c r="C29" s="490"/>
      <c r="D29" s="490"/>
      <c r="E29" s="490"/>
      <c r="F29" s="18" t="s">
        <v>57</v>
      </c>
      <c r="G29" s="19">
        <v>69210291</v>
      </c>
      <c r="H29" s="19">
        <v>0</v>
      </c>
      <c r="I29" s="19">
        <v>0</v>
      </c>
      <c r="J29" s="19">
        <f t="shared" si="7"/>
        <v>69210291</v>
      </c>
      <c r="K29" s="19">
        <v>69210291</v>
      </c>
      <c r="L29" s="19">
        <v>0</v>
      </c>
      <c r="M29" s="19">
        <v>0</v>
      </c>
      <c r="N29" s="19">
        <f t="shared" si="6"/>
        <v>69210291</v>
      </c>
    </row>
    <row r="30" spans="1:14" ht="15">
      <c r="A30" s="490" t="s">
        <v>58</v>
      </c>
      <c r="B30" s="490"/>
      <c r="C30" s="490"/>
      <c r="D30" s="490"/>
      <c r="E30" s="490"/>
      <c r="F30" s="18" t="s">
        <v>59</v>
      </c>
      <c r="G30" s="19">
        <v>13851928</v>
      </c>
      <c r="H30" s="19">
        <v>0</v>
      </c>
      <c r="I30" s="19">
        <v>0</v>
      </c>
      <c r="J30" s="19">
        <f t="shared" si="7"/>
        <v>13851928</v>
      </c>
      <c r="K30" s="19">
        <v>13851928</v>
      </c>
      <c r="L30" s="19">
        <v>0</v>
      </c>
      <c r="M30" s="19">
        <v>0</v>
      </c>
      <c r="N30" s="19">
        <f t="shared" si="6"/>
        <v>13851928</v>
      </c>
    </row>
    <row r="31" spans="1:14" ht="15">
      <c r="A31" s="490" t="s">
        <v>60</v>
      </c>
      <c r="B31" s="490"/>
      <c r="C31" s="490"/>
      <c r="D31" s="490"/>
      <c r="E31" s="490"/>
      <c r="F31" s="18" t="s">
        <v>61</v>
      </c>
      <c r="G31" s="19">
        <v>0</v>
      </c>
      <c r="H31" s="19">
        <v>0</v>
      </c>
      <c r="I31" s="19">
        <v>0</v>
      </c>
      <c r="J31" s="19">
        <f t="shared" si="7"/>
        <v>0</v>
      </c>
      <c r="K31" s="19">
        <v>0</v>
      </c>
      <c r="L31" s="19">
        <v>0</v>
      </c>
      <c r="M31" s="19">
        <v>0</v>
      </c>
      <c r="N31" s="19">
        <f t="shared" si="6"/>
        <v>0</v>
      </c>
    </row>
    <row r="32" spans="1:14" ht="15">
      <c r="A32" s="490" t="s">
        <v>62</v>
      </c>
      <c r="B32" s="490"/>
      <c r="C32" s="490"/>
      <c r="D32" s="490"/>
      <c r="E32" s="490"/>
      <c r="F32" s="18" t="s">
        <v>63</v>
      </c>
      <c r="G32" s="19">
        <v>0</v>
      </c>
      <c r="H32" s="19">
        <v>0</v>
      </c>
      <c r="I32" s="19">
        <v>0</v>
      </c>
      <c r="J32" s="19">
        <f t="shared" si="7"/>
        <v>0</v>
      </c>
      <c r="K32" s="19">
        <v>0</v>
      </c>
      <c r="L32" s="19">
        <v>0</v>
      </c>
      <c r="M32" s="19">
        <v>0</v>
      </c>
      <c r="N32" s="19">
        <f t="shared" si="6"/>
        <v>0</v>
      </c>
    </row>
    <row r="33" spans="1:14" ht="15">
      <c r="A33" s="490" t="s">
        <v>64</v>
      </c>
      <c r="B33" s="490"/>
      <c r="C33" s="490"/>
      <c r="D33" s="490"/>
      <c r="E33" s="490"/>
      <c r="F33" s="18" t="s">
        <v>65</v>
      </c>
      <c r="G33" s="19">
        <v>0</v>
      </c>
      <c r="H33" s="19">
        <v>0</v>
      </c>
      <c r="I33" s="19">
        <v>0</v>
      </c>
      <c r="J33" s="19">
        <f t="shared" si="7"/>
        <v>0</v>
      </c>
      <c r="K33" s="19">
        <v>0</v>
      </c>
      <c r="L33" s="19">
        <v>0</v>
      </c>
      <c r="M33" s="19">
        <v>0</v>
      </c>
      <c r="N33" s="19">
        <f t="shared" si="6"/>
        <v>0</v>
      </c>
    </row>
    <row r="34" spans="1:14" ht="15">
      <c r="A34" s="490" t="s">
        <v>66</v>
      </c>
      <c r="B34" s="490"/>
      <c r="C34" s="490"/>
      <c r="D34" s="490"/>
      <c r="E34" s="490"/>
      <c r="F34" s="18" t="s">
        <v>67</v>
      </c>
      <c r="G34" s="19">
        <v>0</v>
      </c>
      <c r="H34" s="19">
        <v>0</v>
      </c>
      <c r="I34" s="19">
        <v>0</v>
      </c>
      <c r="J34" s="19">
        <f t="shared" si="7"/>
        <v>0</v>
      </c>
      <c r="K34" s="19">
        <v>0</v>
      </c>
      <c r="L34" s="19">
        <v>0</v>
      </c>
      <c r="M34" s="19">
        <v>0</v>
      </c>
      <c r="N34" s="19">
        <f t="shared" si="6"/>
        <v>0</v>
      </c>
    </row>
    <row r="35" spans="1:14" ht="15">
      <c r="A35" s="490" t="s">
        <v>68</v>
      </c>
      <c r="B35" s="490"/>
      <c r="C35" s="490"/>
      <c r="D35" s="490"/>
      <c r="E35" s="490"/>
      <c r="F35" s="18" t="s">
        <v>69</v>
      </c>
      <c r="G35" s="19">
        <v>0</v>
      </c>
      <c r="H35" s="19">
        <v>0</v>
      </c>
      <c r="I35" s="19">
        <v>0</v>
      </c>
      <c r="J35" s="19">
        <f t="shared" si="7"/>
        <v>0</v>
      </c>
      <c r="K35" s="19">
        <v>0</v>
      </c>
      <c r="L35" s="19">
        <v>0</v>
      </c>
      <c r="M35" s="19">
        <v>0</v>
      </c>
      <c r="N35" s="19">
        <f t="shared" si="6"/>
        <v>0</v>
      </c>
    </row>
    <row r="36" spans="1:14" s="8" customFormat="1" ht="14.25">
      <c r="A36" s="488" t="s">
        <v>70</v>
      </c>
      <c r="B36" s="488"/>
      <c r="C36" s="488"/>
      <c r="D36" s="488"/>
      <c r="E36" s="488"/>
      <c r="F36" s="14" t="s">
        <v>71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</row>
    <row r="37" spans="1:14" ht="15" hidden="1">
      <c r="A37" s="489" t="s">
        <v>72</v>
      </c>
      <c r="B37" s="489"/>
      <c r="C37" s="489"/>
      <c r="D37" s="489"/>
      <c r="E37" s="489"/>
      <c r="F37" s="16" t="s">
        <v>73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</row>
    <row r="38" spans="1:14" ht="15" hidden="1">
      <c r="A38" s="490" t="s">
        <v>74</v>
      </c>
      <c r="B38" s="490"/>
      <c r="C38" s="490"/>
      <c r="D38" s="490"/>
      <c r="E38" s="490"/>
      <c r="F38" s="18" t="s">
        <v>75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</row>
    <row r="39" spans="1:14" ht="15">
      <c r="A39" s="490" t="s">
        <v>76</v>
      </c>
      <c r="B39" s="490"/>
      <c r="C39" s="490"/>
      <c r="D39" s="490"/>
      <c r="E39" s="490"/>
      <c r="F39" s="18" t="s">
        <v>77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</row>
    <row r="40" spans="1:14" s="8" customFormat="1" ht="14.25">
      <c r="A40" s="488" t="s">
        <v>78</v>
      </c>
      <c r="B40" s="488"/>
      <c r="C40" s="488"/>
      <c r="D40" s="488"/>
      <c r="E40" s="488"/>
      <c r="F40" s="14"/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</row>
    <row r="41" spans="1:14" s="8" customFormat="1" ht="14.25">
      <c r="A41" s="488" t="s">
        <v>79</v>
      </c>
      <c r="B41" s="488"/>
      <c r="C41" s="488"/>
      <c r="D41" s="488"/>
      <c r="E41" s="488"/>
      <c r="F41" s="14" t="s">
        <v>80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</row>
    <row r="42" spans="1:14" ht="15">
      <c r="A42" s="489" t="s">
        <v>81</v>
      </c>
      <c r="B42" s="489"/>
      <c r="C42" s="489"/>
      <c r="D42" s="489"/>
      <c r="E42" s="489"/>
      <c r="F42" s="16" t="s">
        <v>82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</row>
    <row r="43" spans="1:14" ht="15" hidden="1">
      <c r="A43" s="490" t="s">
        <v>83</v>
      </c>
      <c r="B43" s="490"/>
      <c r="C43" s="490"/>
      <c r="D43" s="490"/>
      <c r="E43" s="490"/>
      <c r="F43" s="18" t="s">
        <v>84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</row>
    <row r="44" spans="1:14" ht="15" hidden="1">
      <c r="A44" s="490" t="s">
        <v>85</v>
      </c>
      <c r="B44" s="490"/>
      <c r="C44" s="490"/>
      <c r="D44" s="490"/>
      <c r="E44" s="490"/>
      <c r="F44" s="18" t="s">
        <v>86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</row>
    <row r="45" spans="1:14" ht="15" hidden="1">
      <c r="A45" s="490" t="s">
        <v>87</v>
      </c>
      <c r="B45" s="490"/>
      <c r="C45" s="490"/>
      <c r="D45" s="490"/>
      <c r="E45" s="490"/>
      <c r="F45" s="18" t="s">
        <v>88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</row>
    <row r="46" spans="1:14" ht="15">
      <c r="A46" s="490" t="s">
        <v>89</v>
      </c>
      <c r="B46" s="490"/>
      <c r="C46" s="490"/>
      <c r="D46" s="490"/>
      <c r="E46" s="490"/>
      <c r="F46" s="18" t="s">
        <v>90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</row>
    <row r="47" spans="1:14" s="8" customFormat="1" ht="14.25">
      <c r="A47" s="488" t="s">
        <v>91</v>
      </c>
      <c r="B47" s="488"/>
      <c r="C47" s="488"/>
      <c r="D47" s="488"/>
      <c r="E47" s="488"/>
      <c r="F47" s="14" t="s">
        <v>92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</row>
    <row r="48" spans="1:14" ht="15">
      <c r="A48" s="489" t="s">
        <v>93</v>
      </c>
      <c r="B48" s="489"/>
      <c r="C48" s="489"/>
      <c r="D48" s="489"/>
      <c r="E48" s="489"/>
      <c r="F48" s="16" t="s">
        <v>94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</row>
    <row r="49" spans="1:14" ht="15">
      <c r="A49" s="490" t="s">
        <v>95</v>
      </c>
      <c r="B49" s="490"/>
      <c r="C49" s="490"/>
      <c r="D49" s="490"/>
      <c r="E49" s="490"/>
      <c r="F49" s="18" t="s">
        <v>96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</row>
    <row r="50" spans="1:14" ht="15">
      <c r="A50" s="490" t="s">
        <v>97</v>
      </c>
      <c r="B50" s="490"/>
      <c r="C50" s="490"/>
      <c r="D50" s="490"/>
      <c r="E50" s="490"/>
      <c r="F50" s="18" t="s">
        <v>98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</row>
    <row r="51" spans="1:14" ht="15">
      <c r="A51" s="490" t="s">
        <v>99</v>
      </c>
      <c r="B51" s="490"/>
      <c r="C51" s="490"/>
      <c r="D51" s="490"/>
      <c r="E51" s="490"/>
      <c r="F51" s="18" t="s">
        <v>100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</row>
    <row r="52" spans="1:14" s="8" customFormat="1" ht="14.25">
      <c r="A52" s="488" t="s">
        <v>101</v>
      </c>
      <c r="B52" s="488"/>
      <c r="C52" s="488"/>
      <c r="D52" s="488"/>
      <c r="E52" s="488"/>
      <c r="F52" s="14" t="s">
        <v>102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</row>
    <row r="53" spans="1:14" ht="15" hidden="1">
      <c r="A53" s="489" t="s">
        <v>103</v>
      </c>
      <c r="B53" s="489"/>
      <c r="C53" s="489"/>
      <c r="D53" s="489"/>
      <c r="E53" s="489"/>
      <c r="F53" s="16" t="s">
        <v>104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</row>
    <row r="54" spans="1:14" ht="15" hidden="1">
      <c r="A54" s="490" t="s">
        <v>105</v>
      </c>
      <c r="B54" s="490"/>
      <c r="C54" s="490"/>
      <c r="D54" s="490"/>
      <c r="E54" s="490"/>
      <c r="F54" s="18" t="s">
        <v>106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</row>
    <row r="55" spans="1:14" ht="15">
      <c r="A55" s="490" t="s">
        <v>107</v>
      </c>
      <c r="B55" s="490"/>
      <c r="C55" s="490"/>
      <c r="D55" s="490"/>
      <c r="E55" s="490"/>
      <c r="F55" s="18" t="s">
        <v>108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</row>
    <row r="56" spans="1:14" s="8" customFormat="1" ht="14.25">
      <c r="A56" s="488" t="s">
        <v>109</v>
      </c>
      <c r="B56" s="488"/>
      <c r="C56" s="488"/>
      <c r="D56" s="488"/>
      <c r="E56" s="488"/>
      <c r="F56" s="14" t="s">
        <v>110</v>
      </c>
      <c r="G56" s="15">
        <f aca="true" t="shared" si="8" ref="G56:N56">G57</f>
        <v>420995895</v>
      </c>
      <c r="H56" s="15">
        <f t="shared" si="8"/>
        <v>0</v>
      </c>
      <c r="I56" s="15">
        <f t="shared" si="8"/>
        <v>0</v>
      </c>
      <c r="J56" s="15">
        <f t="shared" si="8"/>
        <v>420995895</v>
      </c>
      <c r="K56" s="15">
        <f>K57</f>
        <v>526202639</v>
      </c>
      <c r="L56" s="15">
        <f t="shared" si="8"/>
        <v>3964678</v>
      </c>
      <c r="M56" s="15">
        <f t="shared" si="8"/>
        <v>0</v>
      </c>
      <c r="N56" s="15">
        <f t="shared" si="8"/>
        <v>530167317</v>
      </c>
    </row>
    <row r="57" spans="1:14" s="8" customFormat="1" ht="14.25">
      <c r="A57" s="488" t="s">
        <v>111</v>
      </c>
      <c r="B57" s="488"/>
      <c r="C57" s="488"/>
      <c r="D57" s="488"/>
      <c r="E57" s="488"/>
      <c r="F57" s="14" t="s">
        <v>112</v>
      </c>
      <c r="G57" s="15">
        <f aca="true" t="shared" si="9" ref="G57:M57">G60+G66+G67</f>
        <v>420995895</v>
      </c>
      <c r="H57" s="15">
        <f t="shared" si="9"/>
        <v>0</v>
      </c>
      <c r="I57" s="15">
        <f t="shared" si="9"/>
        <v>0</v>
      </c>
      <c r="J57" s="15">
        <f t="shared" si="9"/>
        <v>420995895</v>
      </c>
      <c r="K57" s="15">
        <f t="shared" si="9"/>
        <v>526202639</v>
      </c>
      <c r="L57" s="15">
        <f t="shared" si="9"/>
        <v>3964678</v>
      </c>
      <c r="M57" s="15">
        <f t="shared" si="9"/>
        <v>0</v>
      </c>
      <c r="N57" s="15">
        <f>N60+N66+N67</f>
        <v>530167317</v>
      </c>
    </row>
    <row r="58" spans="1:14" ht="15" hidden="1">
      <c r="A58" s="489" t="s">
        <v>113</v>
      </c>
      <c r="B58" s="489"/>
      <c r="C58" s="489"/>
      <c r="D58" s="489"/>
      <c r="E58" s="489"/>
      <c r="F58" s="16" t="s">
        <v>114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</row>
    <row r="59" spans="1:14" ht="15" hidden="1">
      <c r="A59" s="490" t="s">
        <v>115</v>
      </c>
      <c r="B59" s="490"/>
      <c r="C59" s="490"/>
      <c r="D59" s="490"/>
      <c r="E59" s="490"/>
      <c r="F59" s="18" t="s">
        <v>116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</row>
    <row r="60" spans="1:14" s="8" customFormat="1" ht="14.25">
      <c r="A60" s="488" t="s">
        <v>117</v>
      </c>
      <c r="B60" s="488"/>
      <c r="C60" s="488"/>
      <c r="D60" s="488"/>
      <c r="E60" s="488"/>
      <c r="F60" s="14" t="s">
        <v>118</v>
      </c>
      <c r="G60" s="15">
        <f aca="true" t="shared" si="10" ref="G60:N60">G61+G64</f>
        <v>0</v>
      </c>
      <c r="H60" s="15">
        <f t="shared" si="10"/>
        <v>0</v>
      </c>
      <c r="I60" s="15">
        <f t="shared" si="10"/>
        <v>0</v>
      </c>
      <c r="J60" s="15">
        <f t="shared" si="10"/>
        <v>0</v>
      </c>
      <c r="K60" s="15">
        <f t="shared" si="10"/>
        <v>7236009</v>
      </c>
      <c r="L60" s="15">
        <f t="shared" si="10"/>
        <v>266678</v>
      </c>
      <c r="M60" s="15">
        <f t="shared" si="10"/>
        <v>0</v>
      </c>
      <c r="N60" s="15">
        <f t="shared" si="10"/>
        <v>7502687</v>
      </c>
    </row>
    <row r="61" spans="1:14" s="8" customFormat="1" ht="14.25">
      <c r="A61" s="488" t="s">
        <v>119</v>
      </c>
      <c r="B61" s="488"/>
      <c r="C61" s="488"/>
      <c r="D61" s="488"/>
      <c r="E61" s="488"/>
      <c r="F61" s="14" t="s">
        <v>120</v>
      </c>
      <c r="G61" s="15">
        <f aca="true" t="shared" si="11" ref="G61:N61">SUM(G62:G63)</f>
        <v>0</v>
      </c>
      <c r="H61" s="15">
        <f t="shared" si="11"/>
        <v>0</v>
      </c>
      <c r="I61" s="15">
        <f t="shared" si="11"/>
        <v>0</v>
      </c>
      <c r="J61" s="15">
        <f t="shared" si="11"/>
        <v>0</v>
      </c>
      <c r="K61" s="15">
        <f t="shared" si="11"/>
        <v>7236009</v>
      </c>
      <c r="L61" s="15">
        <f t="shared" si="11"/>
        <v>266678</v>
      </c>
      <c r="M61" s="15">
        <f t="shared" si="11"/>
        <v>0</v>
      </c>
      <c r="N61" s="15">
        <f t="shared" si="11"/>
        <v>7502687</v>
      </c>
    </row>
    <row r="62" spans="1:14" ht="15">
      <c r="A62" s="489" t="s">
        <v>121</v>
      </c>
      <c r="B62" s="489"/>
      <c r="C62" s="489"/>
      <c r="D62" s="489"/>
      <c r="E62" s="489"/>
      <c r="F62" s="16" t="s">
        <v>120</v>
      </c>
      <c r="G62" s="17">
        <v>0</v>
      </c>
      <c r="H62" s="17">
        <v>0</v>
      </c>
      <c r="I62" s="17">
        <v>0</v>
      </c>
      <c r="J62" s="17">
        <f>SUM(G62:I62)</f>
        <v>0</v>
      </c>
      <c r="K62" s="17">
        <v>7236009</v>
      </c>
      <c r="L62" s="17">
        <v>266678</v>
      </c>
      <c r="M62" s="17">
        <v>0</v>
      </c>
      <c r="N62" s="17">
        <f>SUM(K62:M62)</f>
        <v>7502687</v>
      </c>
    </row>
    <row r="63" spans="1:14" ht="15">
      <c r="A63" s="490" t="s">
        <v>122</v>
      </c>
      <c r="B63" s="490"/>
      <c r="C63" s="490"/>
      <c r="D63" s="490"/>
      <c r="E63" s="490"/>
      <c r="F63" s="18" t="s">
        <v>120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7">
        <f>SUM(K63:M63)</f>
        <v>0</v>
      </c>
    </row>
    <row r="64" spans="1:14" ht="15">
      <c r="A64" s="489" t="s">
        <v>123</v>
      </c>
      <c r="B64" s="489"/>
      <c r="C64" s="489"/>
      <c r="D64" s="489"/>
      <c r="E64" s="489"/>
      <c r="F64" s="16" t="s">
        <v>124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</row>
    <row r="65" spans="1:14" ht="15" hidden="1">
      <c r="A65" s="489" t="s">
        <v>125</v>
      </c>
      <c r="B65" s="489"/>
      <c r="C65" s="489"/>
      <c r="D65" s="489"/>
      <c r="E65" s="489"/>
      <c r="F65" s="16" t="s">
        <v>126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</row>
    <row r="66" spans="1:14" ht="15">
      <c r="A66" s="490" t="s">
        <v>127</v>
      </c>
      <c r="B66" s="490"/>
      <c r="C66" s="490"/>
      <c r="D66" s="490"/>
      <c r="E66" s="490"/>
      <c r="F66" s="18" t="s">
        <v>128</v>
      </c>
      <c r="G66" s="19">
        <v>420995895</v>
      </c>
      <c r="H66" s="19">
        <v>0</v>
      </c>
      <c r="I66" s="19">
        <v>0</v>
      </c>
      <c r="J66" s="19">
        <f>SUM(G66:I66)</f>
        <v>420995895</v>
      </c>
      <c r="K66" s="19">
        <v>518966630</v>
      </c>
      <c r="L66" s="19">
        <v>3698000</v>
      </c>
      <c r="M66" s="19">
        <v>0</v>
      </c>
      <c r="N66" s="19">
        <f>SUM(K66:M66)</f>
        <v>522664630</v>
      </c>
    </row>
    <row r="67" spans="1:14" ht="15">
      <c r="A67" s="490" t="s">
        <v>129</v>
      </c>
      <c r="B67" s="490"/>
      <c r="C67" s="490"/>
      <c r="D67" s="490"/>
      <c r="E67" s="490"/>
      <c r="F67" s="18" t="s">
        <v>130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</row>
    <row r="68" spans="1:14" s="8" customFormat="1" ht="14.25" hidden="1">
      <c r="A68" s="488" t="s">
        <v>131</v>
      </c>
      <c r="B68" s="488"/>
      <c r="C68" s="488"/>
      <c r="D68" s="488"/>
      <c r="E68" s="488"/>
      <c r="F68" s="14" t="s">
        <v>132</v>
      </c>
      <c r="G68" s="14"/>
      <c r="H68" s="14"/>
      <c r="I68" s="14"/>
      <c r="J68" s="14"/>
      <c r="K68" s="15">
        <v>0</v>
      </c>
      <c r="L68" s="15">
        <v>0</v>
      </c>
      <c r="M68" s="15">
        <v>0</v>
      </c>
      <c r="N68" s="15">
        <v>0</v>
      </c>
    </row>
    <row r="69" spans="1:14" ht="15" hidden="1">
      <c r="A69" s="489" t="s">
        <v>133</v>
      </c>
      <c r="B69" s="489"/>
      <c r="C69" s="489"/>
      <c r="D69" s="489"/>
      <c r="E69" s="489"/>
      <c r="F69" s="16" t="s">
        <v>134</v>
      </c>
      <c r="G69" s="280"/>
      <c r="H69" s="280"/>
      <c r="I69" s="280"/>
      <c r="J69" s="280"/>
      <c r="K69" s="17">
        <v>0</v>
      </c>
      <c r="L69" s="17">
        <v>0</v>
      </c>
      <c r="M69" s="17">
        <v>0</v>
      </c>
      <c r="N69" s="17">
        <v>0</v>
      </c>
    </row>
    <row r="70" spans="1:14" ht="15">
      <c r="A70" s="494"/>
      <c r="B70" s="494"/>
      <c r="C70" s="494"/>
      <c r="D70" s="494"/>
      <c r="E70" s="494"/>
      <c r="F70" s="494"/>
      <c r="G70" s="494"/>
      <c r="H70" s="494"/>
      <c r="I70" s="494"/>
      <c r="J70" s="494"/>
      <c r="K70" s="494"/>
      <c r="L70" s="494"/>
      <c r="M70" s="494"/>
      <c r="N70" s="494"/>
    </row>
    <row r="71" spans="1:14" s="8" customFormat="1" ht="14.25">
      <c r="A71" s="488" t="s">
        <v>135</v>
      </c>
      <c r="B71" s="488"/>
      <c r="C71" s="488"/>
      <c r="D71" s="488"/>
      <c r="E71" s="488"/>
      <c r="F71" s="14"/>
      <c r="G71" s="15">
        <f aca="true" t="shared" si="12" ref="G71:N71">G72+G100</f>
        <v>507756114</v>
      </c>
      <c r="H71" s="15">
        <f t="shared" si="12"/>
        <v>0</v>
      </c>
      <c r="I71" s="15">
        <f t="shared" si="12"/>
        <v>0</v>
      </c>
      <c r="J71" s="15">
        <f t="shared" si="12"/>
        <v>507756114</v>
      </c>
      <c r="K71" s="15">
        <f t="shared" si="12"/>
        <v>615477353</v>
      </c>
      <c r="L71" s="15">
        <f t="shared" si="12"/>
        <v>3964678</v>
      </c>
      <c r="M71" s="15">
        <f t="shared" si="12"/>
        <v>0</v>
      </c>
      <c r="N71" s="15">
        <f t="shared" si="12"/>
        <v>619442031</v>
      </c>
    </row>
    <row r="72" spans="1:14" s="8" customFormat="1" ht="14.25">
      <c r="A72" s="488" t="s">
        <v>136</v>
      </c>
      <c r="B72" s="488"/>
      <c r="C72" s="488"/>
      <c r="D72" s="488"/>
      <c r="E72" s="488"/>
      <c r="F72" s="14"/>
      <c r="G72" s="15">
        <f aca="true" t="shared" si="13" ref="G72:N72">G73+G88</f>
        <v>507756114</v>
      </c>
      <c r="H72" s="15">
        <f t="shared" si="13"/>
        <v>0</v>
      </c>
      <c r="I72" s="15">
        <f t="shared" si="13"/>
        <v>0</v>
      </c>
      <c r="J72" s="15">
        <f t="shared" si="13"/>
        <v>507756114</v>
      </c>
      <c r="K72" s="15">
        <f t="shared" si="13"/>
        <v>615477353</v>
      </c>
      <c r="L72" s="15">
        <f t="shared" si="13"/>
        <v>3964678</v>
      </c>
      <c r="M72" s="15">
        <f t="shared" si="13"/>
        <v>0</v>
      </c>
      <c r="N72" s="15">
        <f t="shared" si="13"/>
        <v>619442031</v>
      </c>
    </row>
    <row r="73" spans="1:14" s="8" customFormat="1" ht="14.25">
      <c r="A73" s="488" t="s">
        <v>137</v>
      </c>
      <c r="B73" s="488"/>
      <c r="C73" s="488"/>
      <c r="D73" s="488"/>
      <c r="E73" s="488"/>
      <c r="F73" s="14"/>
      <c r="G73" s="15">
        <f aca="true" t="shared" si="14" ref="G73:N73">G74+G75+G76+G79+G80</f>
        <v>505978114</v>
      </c>
      <c r="H73" s="15">
        <f t="shared" si="14"/>
        <v>0</v>
      </c>
      <c r="I73" s="15">
        <f t="shared" si="14"/>
        <v>0</v>
      </c>
      <c r="J73" s="15">
        <f t="shared" si="14"/>
        <v>505978114</v>
      </c>
      <c r="K73" s="15">
        <f t="shared" si="14"/>
        <v>611877633</v>
      </c>
      <c r="L73" s="15">
        <f t="shared" si="14"/>
        <v>3964678</v>
      </c>
      <c r="M73" s="15">
        <f t="shared" si="14"/>
        <v>0</v>
      </c>
      <c r="N73" s="15">
        <f t="shared" si="14"/>
        <v>615842311</v>
      </c>
    </row>
    <row r="74" spans="1:14" s="4" customFormat="1" ht="14.25">
      <c r="A74" s="505" t="s">
        <v>138</v>
      </c>
      <c r="B74" s="505"/>
      <c r="C74" s="505"/>
      <c r="D74" s="505"/>
      <c r="E74" s="505"/>
      <c r="F74" s="20" t="s">
        <v>139</v>
      </c>
      <c r="G74" s="21">
        <v>271250379</v>
      </c>
      <c r="H74" s="21">
        <v>0</v>
      </c>
      <c r="I74" s="21">
        <v>0</v>
      </c>
      <c r="J74" s="21">
        <f>SUM(G74:I74)</f>
        <v>271250379</v>
      </c>
      <c r="K74" s="21">
        <v>341238158</v>
      </c>
      <c r="L74" s="21">
        <v>647000</v>
      </c>
      <c r="M74" s="21">
        <v>0</v>
      </c>
      <c r="N74" s="21">
        <f>SUM(K74:M74)</f>
        <v>341885158</v>
      </c>
    </row>
    <row r="75" spans="1:14" s="4" customFormat="1" ht="14.25">
      <c r="A75" s="504" t="s">
        <v>140</v>
      </c>
      <c r="B75" s="504"/>
      <c r="C75" s="504"/>
      <c r="D75" s="504"/>
      <c r="E75" s="504"/>
      <c r="F75" s="22" t="s">
        <v>1</v>
      </c>
      <c r="G75" s="23">
        <v>42171043</v>
      </c>
      <c r="H75" s="23">
        <v>0</v>
      </c>
      <c r="I75" s="23">
        <v>0</v>
      </c>
      <c r="J75" s="23">
        <f>SUM(G75:I75)</f>
        <v>42171043</v>
      </c>
      <c r="K75" s="302">
        <v>51070001</v>
      </c>
      <c r="L75" s="302">
        <v>0</v>
      </c>
      <c r="M75" s="23">
        <v>0</v>
      </c>
      <c r="N75" s="23">
        <f>SUM(K75:M75)</f>
        <v>51070001</v>
      </c>
    </row>
    <row r="76" spans="1:14" s="8" customFormat="1" ht="14.25">
      <c r="A76" s="488" t="s">
        <v>141</v>
      </c>
      <c r="B76" s="488"/>
      <c r="C76" s="488"/>
      <c r="D76" s="488"/>
      <c r="E76" s="488"/>
      <c r="F76" s="14" t="s">
        <v>142</v>
      </c>
      <c r="G76" s="15">
        <f aca="true" t="shared" si="15" ref="G76:N76">SUM(G77:G78)</f>
        <v>192556692</v>
      </c>
      <c r="H76" s="15">
        <f t="shared" si="15"/>
        <v>0</v>
      </c>
      <c r="I76" s="15">
        <f t="shared" si="15"/>
        <v>0</v>
      </c>
      <c r="J76" s="15">
        <f t="shared" si="15"/>
        <v>192556692</v>
      </c>
      <c r="K76" s="298">
        <f>SUM(K77:K78)</f>
        <v>219569474</v>
      </c>
      <c r="L76" s="298">
        <f t="shared" si="15"/>
        <v>3317678</v>
      </c>
      <c r="M76" s="15">
        <f t="shared" si="15"/>
        <v>0</v>
      </c>
      <c r="N76" s="15">
        <f t="shared" si="15"/>
        <v>222887152</v>
      </c>
    </row>
    <row r="77" spans="1:14" ht="15">
      <c r="A77" s="489" t="s">
        <v>143</v>
      </c>
      <c r="B77" s="489"/>
      <c r="C77" s="489"/>
      <c r="D77" s="489"/>
      <c r="E77" s="489"/>
      <c r="F77" s="16" t="s">
        <v>142</v>
      </c>
      <c r="G77" s="17">
        <v>192556692</v>
      </c>
      <c r="H77" s="17">
        <v>0</v>
      </c>
      <c r="I77" s="17">
        <v>0</v>
      </c>
      <c r="J77" s="17">
        <f>SUM(G77:I77)</f>
        <v>192556692</v>
      </c>
      <c r="K77" s="304">
        <v>219569474</v>
      </c>
      <c r="L77" s="304">
        <v>3317678</v>
      </c>
      <c r="M77" s="17">
        <v>0</v>
      </c>
      <c r="N77" s="17">
        <f>SUM(K77:M77)</f>
        <v>222887152</v>
      </c>
    </row>
    <row r="78" spans="1:14" ht="15">
      <c r="A78" s="490" t="s">
        <v>144</v>
      </c>
      <c r="B78" s="490"/>
      <c r="C78" s="490"/>
      <c r="D78" s="490"/>
      <c r="E78" s="490"/>
      <c r="F78" s="18" t="s">
        <v>6</v>
      </c>
      <c r="G78" s="19">
        <v>0</v>
      </c>
      <c r="H78" s="19">
        <v>0</v>
      </c>
      <c r="I78" s="19">
        <v>0</v>
      </c>
      <c r="J78" s="19">
        <f>SUM(G78:I78)</f>
        <v>0</v>
      </c>
      <c r="K78" s="19">
        <v>0</v>
      </c>
      <c r="L78" s="19">
        <v>0</v>
      </c>
      <c r="M78" s="19">
        <v>0</v>
      </c>
      <c r="N78" s="19">
        <v>0</v>
      </c>
    </row>
    <row r="79" spans="1:14" s="4" customFormat="1" ht="14.25">
      <c r="A79" s="505" t="s">
        <v>145</v>
      </c>
      <c r="B79" s="505"/>
      <c r="C79" s="505"/>
      <c r="D79" s="505"/>
      <c r="E79" s="505"/>
      <c r="F79" s="20" t="s">
        <v>146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</row>
    <row r="80" spans="1:14" s="8" customFormat="1" ht="14.25">
      <c r="A80" s="488" t="s">
        <v>147</v>
      </c>
      <c r="B80" s="488"/>
      <c r="C80" s="488"/>
      <c r="D80" s="488"/>
      <c r="E80" s="488"/>
      <c r="F80" s="14" t="s">
        <v>148</v>
      </c>
      <c r="G80" s="15">
        <v>0</v>
      </c>
      <c r="H80" s="15">
        <v>0</v>
      </c>
      <c r="I80" s="15">
        <v>0</v>
      </c>
      <c r="J80" s="15">
        <v>0</v>
      </c>
      <c r="K80" s="15">
        <f>SUM(K82:K86)</f>
        <v>0</v>
      </c>
      <c r="L80" s="15">
        <f>SUM(L82:L86)</f>
        <v>0</v>
      </c>
      <c r="M80" s="15">
        <f>SUM(M82:M86)</f>
        <v>0</v>
      </c>
      <c r="N80" s="15">
        <f>SUM(K80:M80)</f>
        <v>0</v>
      </c>
    </row>
    <row r="81" spans="1:14" ht="15" hidden="1">
      <c r="A81" s="489" t="s">
        <v>149</v>
      </c>
      <c r="B81" s="489"/>
      <c r="C81" s="489"/>
      <c r="D81" s="489"/>
      <c r="E81" s="489"/>
      <c r="F81" s="16" t="s">
        <v>150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</row>
    <row r="82" spans="1:14" ht="15">
      <c r="A82" s="490" t="s">
        <v>151</v>
      </c>
      <c r="B82" s="490"/>
      <c r="C82" s="490"/>
      <c r="D82" s="490"/>
      <c r="E82" s="490"/>
      <c r="F82" s="18" t="s">
        <v>152</v>
      </c>
      <c r="G82" s="19">
        <v>0</v>
      </c>
      <c r="H82" s="19">
        <v>0</v>
      </c>
      <c r="I82" s="19">
        <v>0</v>
      </c>
      <c r="J82" s="19">
        <f>SUM(G82:I82)</f>
        <v>0</v>
      </c>
      <c r="K82" s="19">
        <v>0</v>
      </c>
      <c r="L82" s="19">
        <v>0</v>
      </c>
      <c r="M82" s="19">
        <v>0</v>
      </c>
      <c r="N82" s="19">
        <v>0</v>
      </c>
    </row>
    <row r="83" spans="1:14" ht="15">
      <c r="A83" s="490" t="s">
        <v>153</v>
      </c>
      <c r="B83" s="490"/>
      <c r="C83" s="490"/>
      <c r="D83" s="490"/>
      <c r="E83" s="490"/>
      <c r="F83" s="18" t="s">
        <v>154</v>
      </c>
      <c r="G83" s="19">
        <v>0</v>
      </c>
      <c r="H83" s="19">
        <v>0</v>
      </c>
      <c r="I83" s="19">
        <v>0</v>
      </c>
      <c r="J83" s="19">
        <f>SUM(G83:I83)</f>
        <v>0</v>
      </c>
      <c r="K83" s="19">
        <v>0</v>
      </c>
      <c r="L83" s="19">
        <v>0</v>
      </c>
      <c r="M83" s="19">
        <v>0</v>
      </c>
      <c r="N83" s="19">
        <v>0</v>
      </c>
    </row>
    <row r="84" spans="1:14" ht="15" hidden="1">
      <c r="A84" s="490" t="s">
        <v>155</v>
      </c>
      <c r="B84" s="490"/>
      <c r="C84" s="490"/>
      <c r="D84" s="490"/>
      <c r="E84" s="490"/>
      <c r="F84" s="18" t="s">
        <v>156</v>
      </c>
      <c r="G84" s="19">
        <v>0</v>
      </c>
      <c r="H84" s="19">
        <v>0</v>
      </c>
      <c r="I84" s="19">
        <v>0</v>
      </c>
      <c r="J84" s="19">
        <f>SUM(G84:I84)</f>
        <v>0</v>
      </c>
      <c r="K84" s="19">
        <v>0</v>
      </c>
      <c r="L84" s="19">
        <v>0</v>
      </c>
      <c r="M84" s="19">
        <v>0</v>
      </c>
      <c r="N84" s="19">
        <v>0</v>
      </c>
    </row>
    <row r="85" spans="1:14" ht="15">
      <c r="A85" s="490" t="s">
        <v>157</v>
      </c>
      <c r="B85" s="490"/>
      <c r="C85" s="490"/>
      <c r="D85" s="490"/>
      <c r="E85" s="490"/>
      <c r="F85" s="18" t="s">
        <v>9</v>
      </c>
      <c r="G85" s="19">
        <v>0</v>
      </c>
      <c r="H85" s="19">
        <v>0</v>
      </c>
      <c r="I85" s="19">
        <v>0</v>
      </c>
      <c r="J85" s="19">
        <f>SUM(G85:I85)</f>
        <v>0</v>
      </c>
      <c r="K85" s="19">
        <v>0</v>
      </c>
      <c r="L85" s="19">
        <v>0</v>
      </c>
      <c r="M85" s="19">
        <v>0</v>
      </c>
      <c r="N85" s="19">
        <v>0</v>
      </c>
    </row>
    <row r="86" spans="1:14" ht="15">
      <c r="A86" s="490" t="s">
        <v>158</v>
      </c>
      <c r="B86" s="490"/>
      <c r="C86" s="490"/>
      <c r="D86" s="490"/>
      <c r="E86" s="490"/>
      <c r="F86" s="18" t="s">
        <v>148</v>
      </c>
      <c r="G86" s="19">
        <v>0</v>
      </c>
      <c r="H86" s="19">
        <v>0</v>
      </c>
      <c r="I86" s="19">
        <v>0</v>
      </c>
      <c r="J86" s="19">
        <f>SUM(G86:I86)</f>
        <v>0</v>
      </c>
      <c r="K86" s="19">
        <v>0</v>
      </c>
      <c r="L86" s="19">
        <v>0</v>
      </c>
      <c r="M86" s="19">
        <v>0</v>
      </c>
      <c r="N86" s="19">
        <v>0</v>
      </c>
    </row>
    <row r="87" spans="1:14" ht="15" hidden="1">
      <c r="A87" s="490" t="s">
        <v>159</v>
      </c>
      <c r="B87" s="490"/>
      <c r="C87" s="490"/>
      <c r="D87" s="490"/>
      <c r="E87" s="490"/>
      <c r="F87" s="18" t="s">
        <v>160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</row>
    <row r="88" spans="1:14" s="8" customFormat="1" ht="14.25">
      <c r="A88" s="488" t="s">
        <v>161</v>
      </c>
      <c r="B88" s="488"/>
      <c r="C88" s="488"/>
      <c r="D88" s="488"/>
      <c r="E88" s="488"/>
      <c r="F88" s="14"/>
      <c r="G88" s="15">
        <f>SUM(G89:G91)</f>
        <v>1778000</v>
      </c>
      <c r="H88" s="15">
        <f aca="true" t="shared" si="16" ref="H88:N88">SUM(H89:H91)</f>
        <v>0</v>
      </c>
      <c r="I88" s="15">
        <f t="shared" si="16"/>
        <v>0</v>
      </c>
      <c r="J88" s="15">
        <f t="shared" si="16"/>
        <v>1778000</v>
      </c>
      <c r="K88" s="15">
        <f t="shared" si="16"/>
        <v>3599720</v>
      </c>
      <c r="L88" s="15">
        <f t="shared" si="16"/>
        <v>0</v>
      </c>
      <c r="M88" s="15">
        <f t="shared" si="16"/>
        <v>0</v>
      </c>
      <c r="N88" s="15">
        <f t="shared" si="16"/>
        <v>3599720</v>
      </c>
    </row>
    <row r="89" spans="1:14" s="4" customFormat="1" ht="14.25">
      <c r="A89" s="505" t="s">
        <v>162</v>
      </c>
      <c r="B89" s="505"/>
      <c r="C89" s="505"/>
      <c r="D89" s="505"/>
      <c r="E89" s="505"/>
      <c r="F89" s="20" t="s">
        <v>163</v>
      </c>
      <c r="G89" s="21">
        <v>889000</v>
      </c>
      <c r="H89" s="21">
        <v>0</v>
      </c>
      <c r="I89" s="21">
        <v>0</v>
      </c>
      <c r="J89" s="21">
        <f>SUM(G89:I89)</f>
        <v>889000</v>
      </c>
      <c r="K89" s="21">
        <v>2710720</v>
      </c>
      <c r="L89" s="21">
        <v>0</v>
      </c>
      <c r="M89" s="21">
        <v>0</v>
      </c>
      <c r="N89" s="21">
        <f>SUM(K89:M89)</f>
        <v>2710720</v>
      </c>
    </row>
    <row r="90" spans="1:14" s="4" customFormat="1" ht="14.25">
      <c r="A90" s="504" t="s">
        <v>164</v>
      </c>
      <c r="B90" s="504"/>
      <c r="C90" s="504"/>
      <c r="D90" s="504"/>
      <c r="E90" s="504"/>
      <c r="F90" s="22" t="s">
        <v>165</v>
      </c>
      <c r="G90" s="23">
        <v>889000</v>
      </c>
      <c r="H90" s="23">
        <v>0</v>
      </c>
      <c r="I90" s="23">
        <v>0</v>
      </c>
      <c r="J90" s="23">
        <f>SUM(G90:I90)</f>
        <v>889000</v>
      </c>
      <c r="K90" s="23">
        <v>889000</v>
      </c>
      <c r="L90" s="23">
        <v>0</v>
      </c>
      <c r="M90" s="23">
        <v>0</v>
      </c>
      <c r="N90" s="23">
        <f>SUM(K90:M90)</f>
        <v>889000</v>
      </c>
    </row>
    <row r="91" spans="1:14" s="8" customFormat="1" ht="14.25">
      <c r="A91" s="488" t="s">
        <v>166</v>
      </c>
      <c r="B91" s="488"/>
      <c r="C91" s="488"/>
      <c r="D91" s="488"/>
      <c r="E91" s="488"/>
      <c r="F91" s="14" t="s">
        <v>167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</row>
    <row r="92" spans="1:14" ht="15" hidden="1">
      <c r="A92" s="489" t="s">
        <v>168</v>
      </c>
      <c r="B92" s="489"/>
      <c r="C92" s="489"/>
      <c r="D92" s="489"/>
      <c r="E92" s="489"/>
      <c r="F92" s="16" t="s">
        <v>5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</row>
    <row r="93" spans="1:14" ht="15" hidden="1">
      <c r="A93" s="490" t="s">
        <v>169</v>
      </c>
      <c r="B93" s="490"/>
      <c r="C93" s="490"/>
      <c r="D93" s="490"/>
      <c r="E93" s="490"/>
      <c r="F93" s="18" t="s">
        <v>170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</row>
    <row r="94" spans="1:14" ht="15" hidden="1">
      <c r="A94" s="490" t="s">
        <v>171</v>
      </c>
      <c r="B94" s="490"/>
      <c r="C94" s="490"/>
      <c r="D94" s="490"/>
      <c r="E94" s="490"/>
      <c r="F94" s="18" t="s">
        <v>172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</row>
    <row r="95" spans="1:14" ht="15">
      <c r="A95" s="490" t="s">
        <v>173</v>
      </c>
      <c r="B95" s="490"/>
      <c r="C95" s="490"/>
      <c r="D95" s="490"/>
      <c r="E95" s="490"/>
      <c r="F95" s="18" t="s">
        <v>174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</row>
    <row r="96" spans="1:14" ht="15" hidden="1">
      <c r="A96" s="490" t="s">
        <v>175</v>
      </c>
      <c r="B96" s="490"/>
      <c r="C96" s="490"/>
      <c r="D96" s="490"/>
      <c r="E96" s="490"/>
      <c r="F96" s="18" t="s">
        <v>176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</row>
    <row r="97" spans="1:14" ht="15" hidden="1">
      <c r="A97" s="490" t="s">
        <v>177</v>
      </c>
      <c r="B97" s="490"/>
      <c r="C97" s="490"/>
      <c r="D97" s="490"/>
      <c r="E97" s="490"/>
      <c r="F97" s="18" t="s">
        <v>178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</row>
    <row r="98" spans="1:14" ht="15" hidden="1">
      <c r="A98" s="490" t="s">
        <v>179</v>
      </c>
      <c r="B98" s="490"/>
      <c r="C98" s="490"/>
      <c r="D98" s="490"/>
      <c r="E98" s="490"/>
      <c r="F98" s="18" t="s">
        <v>180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</row>
    <row r="99" spans="1:14" ht="15">
      <c r="A99" s="490" t="s">
        <v>181</v>
      </c>
      <c r="B99" s="490"/>
      <c r="C99" s="490"/>
      <c r="D99" s="490"/>
      <c r="E99" s="490"/>
      <c r="F99" s="18" t="s">
        <v>182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</row>
    <row r="100" spans="1:14" s="8" customFormat="1" ht="14.25">
      <c r="A100" s="488" t="s">
        <v>183</v>
      </c>
      <c r="B100" s="488"/>
      <c r="C100" s="488"/>
      <c r="D100" s="488"/>
      <c r="E100" s="488"/>
      <c r="F100" s="14"/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</row>
    <row r="101" spans="1:14" s="8" customFormat="1" ht="14.25">
      <c r="A101" s="488" t="s">
        <v>184</v>
      </c>
      <c r="B101" s="488"/>
      <c r="C101" s="488"/>
      <c r="D101" s="488"/>
      <c r="E101" s="488"/>
      <c r="F101" s="14" t="s">
        <v>185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</row>
    <row r="102" spans="1:14" ht="15" hidden="1">
      <c r="A102" s="489" t="s">
        <v>186</v>
      </c>
      <c r="B102" s="489"/>
      <c r="C102" s="489"/>
      <c r="D102" s="489"/>
      <c r="E102" s="489"/>
      <c r="F102" s="16" t="s">
        <v>187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</row>
    <row r="103" spans="1:14" ht="15" hidden="1">
      <c r="A103" s="490" t="s">
        <v>188</v>
      </c>
      <c r="B103" s="490"/>
      <c r="C103" s="490"/>
      <c r="D103" s="490"/>
      <c r="E103" s="490"/>
      <c r="F103" s="18" t="s">
        <v>189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</row>
    <row r="104" spans="1:14" ht="15" hidden="1">
      <c r="A104" s="490" t="s">
        <v>190</v>
      </c>
      <c r="B104" s="490"/>
      <c r="C104" s="490"/>
      <c r="D104" s="490"/>
      <c r="E104" s="490"/>
      <c r="F104" s="18" t="s">
        <v>3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</row>
    <row r="105" spans="1:14" ht="15" hidden="1">
      <c r="A105" s="490" t="s">
        <v>191</v>
      </c>
      <c r="B105" s="490"/>
      <c r="C105" s="490"/>
      <c r="D105" s="490"/>
      <c r="E105" s="490"/>
      <c r="F105" s="18" t="s">
        <v>192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</row>
    <row r="106" spans="1:14" ht="15">
      <c r="A106" s="490" t="s">
        <v>193</v>
      </c>
      <c r="B106" s="490"/>
      <c r="C106" s="490"/>
      <c r="D106" s="490"/>
      <c r="E106" s="490"/>
      <c r="F106" s="18" t="s">
        <v>2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</row>
    <row r="107" spans="1:14" s="8" customFormat="1" ht="14.25" hidden="1">
      <c r="A107" s="488" t="s">
        <v>194</v>
      </c>
      <c r="B107" s="488"/>
      <c r="C107" s="488"/>
      <c r="D107" s="488"/>
      <c r="E107" s="488"/>
      <c r="F107" s="14" t="s">
        <v>195</v>
      </c>
      <c r="G107" s="14"/>
      <c r="H107" s="14"/>
      <c r="I107" s="14"/>
      <c r="J107" s="14"/>
      <c r="K107" s="15">
        <v>0</v>
      </c>
      <c r="L107" s="15">
        <v>0</v>
      </c>
      <c r="M107" s="15">
        <v>0</v>
      </c>
      <c r="N107" s="15">
        <v>0</v>
      </c>
    </row>
    <row r="108" spans="1:14" ht="15" hidden="1">
      <c r="A108" s="489" t="s">
        <v>196</v>
      </c>
      <c r="B108" s="489"/>
      <c r="C108" s="489"/>
      <c r="D108" s="489"/>
      <c r="E108" s="489"/>
      <c r="F108" s="16" t="s">
        <v>197</v>
      </c>
      <c r="G108" s="280"/>
      <c r="H108" s="280"/>
      <c r="I108" s="280"/>
      <c r="J108" s="280"/>
      <c r="K108" s="17">
        <v>0</v>
      </c>
      <c r="L108" s="17">
        <v>0</v>
      </c>
      <c r="M108" s="17">
        <v>0</v>
      </c>
      <c r="N108" s="17">
        <v>0</v>
      </c>
    </row>
    <row r="109" spans="1:14" ht="15" hidden="1">
      <c r="A109" s="489" t="s">
        <v>198</v>
      </c>
      <c r="B109" s="489"/>
      <c r="C109" s="489"/>
      <c r="D109" s="489"/>
      <c r="E109" s="489"/>
      <c r="F109" s="16" t="s">
        <v>199</v>
      </c>
      <c r="G109" s="280"/>
      <c r="H109" s="280"/>
      <c r="I109" s="280"/>
      <c r="J109" s="280"/>
      <c r="K109" s="17">
        <v>0</v>
      </c>
      <c r="L109" s="17">
        <v>0</v>
      </c>
      <c r="M109" s="17">
        <v>0</v>
      </c>
      <c r="N109" s="17">
        <v>0</v>
      </c>
    </row>
    <row r="110" spans="1:14" ht="1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</row>
  </sheetData>
  <sheetProtection/>
  <mergeCells count="112">
    <mergeCell ref="A105:E105"/>
    <mergeCell ref="A106:E106"/>
    <mergeCell ref="A107:E107"/>
    <mergeCell ref="A108:E108"/>
    <mergeCell ref="A109:E109"/>
    <mergeCell ref="A99:E99"/>
    <mergeCell ref="A100:E100"/>
    <mergeCell ref="A101:E101"/>
    <mergeCell ref="A102:E102"/>
    <mergeCell ref="A103:E103"/>
    <mergeCell ref="A92:E92"/>
    <mergeCell ref="A104:E104"/>
    <mergeCell ref="A93:E93"/>
    <mergeCell ref="A94:E94"/>
    <mergeCell ref="A95:E95"/>
    <mergeCell ref="A96:E96"/>
    <mergeCell ref="A97:E97"/>
    <mergeCell ref="A98:E98"/>
    <mergeCell ref="A86:E86"/>
    <mergeCell ref="A87:E87"/>
    <mergeCell ref="A88:E88"/>
    <mergeCell ref="A89:E89"/>
    <mergeCell ref="A90:E90"/>
    <mergeCell ref="A91:E91"/>
    <mergeCell ref="A80:E80"/>
    <mergeCell ref="A81:E81"/>
    <mergeCell ref="A82:E82"/>
    <mergeCell ref="A83:E83"/>
    <mergeCell ref="A84:E84"/>
    <mergeCell ref="A85:E85"/>
    <mergeCell ref="A74:E74"/>
    <mergeCell ref="A75:E75"/>
    <mergeCell ref="A76:E76"/>
    <mergeCell ref="A77:E77"/>
    <mergeCell ref="A78:E78"/>
    <mergeCell ref="A79:E79"/>
    <mergeCell ref="A68:E68"/>
    <mergeCell ref="A69:E69"/>
    <mergeCell ref="A70:N70"/>
    <mergeCell ref="A71:E71"/>
    <mergeCell ref="A72:E72"/>
    <mergeCell ref="A73:E73"/>
    <mergeCell ref="A62:E62"/>
    <mergeCell ref="A63:E63"/>
    <mergeCell ref="A64:E64"/>
    <mergeCell ref="A65:E65"/>
    <mergeCell ref="A66:E66"/>
    <mergeCell ref="A67:E67"/>
    <mergeCell ref="A56:E56"/>
    <mergeCell ref="A57:E57"/>
    <mergeCell ref="A58:E58"/>
    <mergeCell ref="A59:E59"/>
    <mergeCell ref="A60:E60"/>
    <mergeCell ref="A61:E61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32:E32"/>
    <mergeCell ref="A33:E33"/>
    <mergeCell ref="A34:E34"/>
    <mergeCell ref="A35:E35"/>
    <mergeCell ref="A36:E36"/>
    <mergeCell ref="A37:E37"/>
    <mergeCell ref="A26:E26"/>
    <mergeCell ref="A27:E27"/>
    <mergeCell ref="A28:E28"/>
    <mergeCell ref="A29:E29"/>
    <mergeCell ref="A30:E30"/>
    <mergeCell ref="A31:E31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8:E18"/>
    <mergeCell ref="A19:E19"/>
    <mergeCell ref="A9:E9"/>
    <mergeCell ref="A10:E10"/>
    <mergeCell ref="A11:E11"/>
    <mergeCell ref="A12:E12"/>
    <mergeCell ref="A13:E13"/>
    <mergeCell ref="G7:J7"/>
    <mergeCell ref="A1:N1"/>
    <mergeCell ref="A3:N3"/>
    <mergeCell ref="A4:N4"/>
    <mergeCell ref="A5:D6"/>
    <mergeCell ref="A7:A8"/>
    <mergeCell ref="B7:B8"/>
    <mergeCell ref="C7:C8"/>
    <mergeCell ref="D7:E8"/>
    <mergeCell ref="F7:F8"/>
    <mergeCell ref="K7:N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5" r:id="rId1"/>
  <headerFooter>
    <oddHeader>&amp;R10 . melléklet a    /2023.(XI.13.) társulási határozathoz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0"/>
  <sheetViews>
    <sheetView view="pageLayout" workbookViewId="0" topLeftCell="A1">
      <selection activeCell="L90" sqref="L90"/>
    </sheetView>
  </sheetViews>
  <sheetFormatPr defaultColWidth="9.140625" defaultRowHeight="12.75"/>
  <cols>
    <col min="1" max="1" width="4.28125" style="25" customWidth="1"/>
    <col min="2" max="3" width="2.8515625" style="25" customWidth="1"/>
    <col min="4" max="4" width="5.28125" style="25" customWidth="1"/>
    <col min="5" max="5" width="49.28125" style="26" customWidth="1"/>
    <col min="6" max="6" width="7.421875" style="2" customWidth="1"/>
    <col min="7" max="7" width="14.8515625" style="281" customWidth="1"/>
    <col min="8" max="8" width="14.421875" style="281" customWidth="1"/>
    <col min="9" max="9" width="15.7109375" style="281" customWidth="1"/>
    <col min="10" max="10" width="16.8515625" style="281" customWidth="1"/>
    <col min="11" max="11" width="14.8515625" style="2" bestFit="1" customWidth="1"/>
    <col min="12" max="12" width="13.7109375" style="2" customWidth="1"/>
    <col min="13" max="13" width="15.00390625" style="2" customWidth="1"/>
    <col min="14" max="14" width="16.00390625" style="2" customWidth="1"/>
    <col min="15" max="15" width="9.140625" style="2" customWidth="1"/>
    <col min="16" max="16" width="12.421875" style="2" bestFit="1" customWidth="1"/>
    <col min="17" max="17" width="9.140625" style="2" customWidth="1"/>
    <col min="18" max="18" width="11.28125" style="2" bestFit="1" customWidth="1"/>
    <col min="19" max="16384" width="9.140625" style="2" customWidth="1"/>
  </cols>
  <sheetData>
    <row r="1" spans="1:14" s="1" customFormat="1" ht="11.25">
      <c r="A1" s="496"/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</row>
    <row r="2" spans="1:5" ht="15">
      <c r="A2" s="2"/>
      <c r="B2" s="2"/>
      <c r="C2" s="2"/>
      <c r="D2" s="2"/>
      <c r="E2" s="2"/>
    </row>
    <row r="3" spans="1:14" s="3" customFormat="1" ht="31.5" customHeight="1">
      <c r="A3" s="498" t="s">
        <v>202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</row>
    <row r="4" spans="1:14" ht="15">
      <c r="A4" s="500" t="s">
        <v>11</v>
      </c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</row>
    <row r="5" spans="1:14" s="8" customFormat="1" ht="14.25">
      <c r="A5" s="520" t="s">
        <v>12</v>
      </c>
      <c r="B5" s="521"/>
      <c r="C5" s="521"/>
      <c r="D5" s="521"/>
      <c r="E5" s="5" t="s">
        <v>203</v>
      </c>
      <c r="F5" s="6"/>
      <c r="G5" s="6"/>
      <c r="H5" s="6"/>
      <c r="I5" s="6"/>
      <c r="J5" s="6"/>
      <c r="K5" s="6"/>
      <c r="L5" s="6"/>
      <c r="M5" s="6"/>
      <c r="N5" s="7"/>
    </row>
    <row r="6" spans="1:14" ht="15">
      <c r="A6" s="522"/>
      <c r="B6" s="522"/>
      <c r="C6" s="522"/>
      <c r="D6" s="522"/>
      <c r="E6" s="9"/>
      <c r="F6" s="10"/>
      <c r="G6" s="10"/>
      <c r="H6" s="10"/>
      <c r="I6" s="10"/>
      <c r="J6" s="10"/>
      <c r="K6" s="10"/>
      <c r="L6" s="10"/>
      <c r="M6" s="10"/>
      <c r="N6" s="11"/>
    </row>
    <row r="7" spans="1:14" ht="15">
      <c r="A7" s="523" t="s">
        <v>8</v>
      </c>
      <c r="B7" s="523" t="s">
        <v>13</v>
      </c>
      <c r="C7" s="523" t="s">
        <v>14</v>
      </c>
      <c r="D7" s="525" t="s">
        <v>15</v>
      </c>
      <c r="E7" s="524"/>
      <c r="F7" s="526" t="s">
        <v>10</v>
      </c>
      <c r="G7" s="527" t="s">
        <v>417</v>
      </c>
      <c r="H7" s="524"/>
      <c r="I7" s="524"/>
      <c r="J7" s="524"/>
      <c r="K7" s="527" t="s">
        <v>418</v>
      </c>
      <c r="L7" s="524"/>
      <c r="M7" s="524"/>
      <c r="N7" s="524"/>
    </row>
    <row r="8" spans="1:14" ht="30">
      <c r="A8" s="524"/>
      <c r="B8" s="524"/>
      <c r="C8" s="524"/>
      <c r="D8" s="524"/>
      <c r="E8" s="524"/>
      <c r="F8" s="524"/>
      <c r="G8" s="283" t="s">
        <v>16</v>
      </c>
      <c r="H8" s="283" t="s">
        <v>17</v>
      </c>
      <c r="I8" s="283" t="s">
        <v>18</v>
      </c>
      <c r="J8" s="282" t="s">
        <v>7</v>
      </c>
      <c r="K8" s="12" t="s">
        <v>16</v>
      </c>
      <c r="L8" s="12" t="s">
        <v>17</v>
      </c>
      <c r="M8" s="12" t="s">
        <v>18</v>
      </c>
      <c r="N8" s="13" t="s">
        <v>7</v>
      </c>
    </row>
    <row r="9" spans="1:14" s="8" customFormat="1" ht="14.25">
      <c r="A9" s="488" t="s">
        <v>19</v>
      </c>
      <c r="B9" s="488"/>
      <c r="C9" s="488"/>
      <c r="D9" s="488"/>
      <c r="E9" s="488"/>
      <c r="F9" s="14"/>
      <c r="G9" s="15">
        <f aca="true" t="shared" si="0" ref="G9:M9">G10+G56</f>
        <v>682263910</v>
      </c>
      <c r="H9" s="15">
        <f t="shared" si="0"/>
        <v>4504500</v>
      </c>
      <c r="I9" s="15">
        <f t="shared" si="0"/>
        <v>0</v>
      </c>
      <c r="J9" s="15">
        <f t="shared" si="0"/>
        <v>686768410</v>
      </c>
      <c r="K9" s="15">
        <f>K10+K56+K40</f>
        <v>863550857</v>
      </c>
      <c r="L9" s="15">
        <f t="shared" si="0"/>
        <v>46167535</v>
      </c>
      <c r="M9" s="15">
        <f t="shared" si="0"/>
        <v>0</v>
      </c>
      <c r="N9" s="15">
        <f>N10+N56+N40</f>
        <v>909718392</v>
      </c>
    </row>
    <row r="10" spans="1:14" s="8" customFormat="1" ht="14.25">
      <c r="A10" s="488" t="s">
        <v>20</v>
      </c>
      <c r="B10" s="488"/>
      <c r="C10" s="488"/>
      <c r="D10" s="488"/>
      <c r="E10" s="488"/>
      <c r="F10" s="14"/>
      <c r="G10" s="15">
        <f aca="true" t="shared" si="1" ref="G10:M10">G11+G40</f>
        <v>78500000</v>
      </c>
      <c r="H10" s="15">
        <f t="shared" si="1"/>
        <v>0</v>
      </c>
      <c r="I10" s="15">
        <f t="shared" si="1"/>
        <v>0</v>
      </c>
      <c r="J10" s="15">
        <f t="shared" si="1"/>
        <v>78500000</v>
      </c>
      <c r="K10" s="15">
        <f>K11</f>
        <v>182434171</v>
      </c>
      <c r="L10" s="15">
        <f t="shared" si="1"/>
        <v>13385600</v>
      </c>
      <c r="M10" s="15">
        <f t="shared" si="1"/>
        <v>0</v>
      </c>
      <c r="N10" s="15">
        <f>N11</f>
        <v>195819771</v>
      </c>
    </row>
    <row r="11" spans="1:14" s="8" customFormat="1" ht="14.25">
      <c r="A11" s="488" t="s">
        <v>21</v>
      </c>
      <c r="B11" s="488"/>
      <c r="C11" s="488"/>
      <c r="D11" s="488"/>
      <c r="E11" s="488"/>
      <c r="F11" s="14"/>
      <c r="G11" s="15">
        <f aca="true" t="shared" si="2" ref="G11:N11">G12+G19+G24+G36</f>
        <v>78500000</v>
      </c>
      <c r="H11" s="15">
        <f t="shared" si="2"/>
        <v>0</v>
      </c>
      <c r="I11" s="15">
        <f t="shared" si="2"/>
        <v>0</v>
      </c>
      <c r="J11" s="15">
        <f>J12+J19+J24+J36</f>
        <v>78500000</v>
      </c>
      <c r="K11" s="15">
        <f>K12+K19+K24+K36</f>
        <v>182434171</v>
      </c>
      <c r="L11" s="15">
        <f t="shared" si="2"/>
        <v>13385600</v>
      </c>
      <c r="M11" s="15">
        <f t="shared" si="2"/>
        <v>0</v>
      </c>
      <c r="N11" s="15">
        <f t="shared" si="2"/>
        <v>195819771</v>
      </c>
    </row>
    <row r="12" spans="1:14" s="8" customFormat="1" ht="14.25">
      <c r="A12" s="488" t="s">
        <v>22</v>
      </c>
      <c r="B12" s="488"/>
      <c r="C12" s="488"/>
      <c r="D12" s="488"/>
      <c r="E12" s="488"/>
      <c r="F12" s="14" t="s">
        <v>23</v>
      </c>
      <c r="G12" s="15">
        <f>+G18</f>
        <v>0</v>
      </c>
      <c r="H12" s="15">
        <f>+H18</f>
        <v>0</v>
      </c>
      <c r="I12" s="15">
        <f>+I18</f>
        <v>0</v>
      </c>
      <c r="J12" s="15">
        <f>SUM(G12:I12)</f>
        <v>0</v>
      </c>
      <c r="K12" s="15">
        <f>K18</f>
        <v>103934171</v>
      </c>
      <c r="L12" s="15">
        <f>L18</f>
        <v>13385600</v>
      </c>
      <c r="M12" s="15">
        <f>M18</f>
        <v>0</v>
      </c>
      <c r="N12" s="15">
        <f>N18</f>
        <v>117319771</v>
      </c>
    </row>
    <row r="13" spans="1:14" ht="15" hidden="1">
      <c r="A13" s="489" t="s">
        <v>24</v>
      </c>
      <c r="B13" s="489"/>
      <c r="C13" s="489"/>
      <c r="D13" s="489"/>
      <c r="E13" s="489"/>
      <c r="F13" s="16" t="s">
        <v>25</v>
      </c>
      <c r="G13" s="17">
        <v>0</v>
      </c>
      <c r="H13" s="17">
        <v>0</v>
      </c>
      <c r="I13" s="17">
        <v>0</v>
      </c>
      <c r="J13" s="15">
        <f aca="true" t="shared" si="3" ref="J13:J23">SUM(G13:I13)</f>
        <v>0</v>
      </c>
      <c r="K13" s="17">
        <v>0</v>
      </c>
      <c r="L13" s="17">
        <v>0</v>
      </c>
      <c r="M13" s="17">
        <v>0</v>
      </c>
      <c r="N13" s="17">
        <v>0</v>
      </c>
    </row>
    <row r="14" spans="1:14" ht="15" hidden="1">
      <c r="A14" s="490" t="s">
        <v>26</v>
      </c>
      <c r="B14" s="490"/>
      <c r="C14" s="490"/>
      <c r="D14" s="490"/>
      <c r="E14" s="490"/>
      <c r="F14" s="18" t="s">
        <v>27</v>
      </c>
      <c r="G14" s="19">
        <v>0</v>
      </c>
      <c r="H14" s="19">
        <v>0</v>
      </c>
      <c r="I14" s="19">
        <v>0</v>
      </c>
      <c r="J14" s="15">
        <f t="shared" si="3"/>
        <v>0</v>
      </c>
      <c r="K14" s="19">
        <v>0</v>
      </c>
      <c r="L14" s="19">
        <v>0</v>
      </c>
      <c r="M14" s="19">
        <v>0</v>
      </c>
      <c r="N14" s="19">
        <v>0</v>
      </c>
    </row>
    <row r="15" spans="1:14" ht="15" hidden="1">
      <c r="A15" s="490" t="s">
        <v>28</v>
      </c>
      <c r="B15" s="490"/>
      <c r="C15" s="490"/>
      <c r="D15" s="490"/>
      <c r="E15" s="490"/>
      <c r="F15" s="18" t="s">
        <v>29</v>
      </c>
      <c r="G15" s="19">
        <v>0</v>
      </c>
      <c r="H15" s="19">
        <v>0</v>
      </c>
      <c r="I15" s="19">
        <v>0</v>
      </c>
      <c r="J15" s="15">
        <f t="shared" si="3"/>
        <v>0</v>
      </c>
      <c r="K15" s="19">
        <v>0</v>
      </c>
      <c r="L15" s="19">
        <v>0</v>
      </c>
      <c r="M15" s="19">
        <v>0</v>
      </c>
      <c r="N15" s="19">
        <v>0</v>
      </c>
    </row>
    <row r="16" spans="1:14" ht="15" hidden="1">
      <c r="A16" s="490" t="s">
        <v>30</v>
      </c>
      <c r="B16" s="490"/>
      <c r="C16" s="490"/>
      <c r="D16" s="490"/>
      <c r="E16" s="490"/>
      <c r="F16" s="18" t="s">
        <v>31</v>
      </c>
      <c r="G16" s="19">
        <v>0</v>
      </c>
      <c r="H16" s="19">
        <v>0</v>
      </c>
      <c r="I16" s="19">
        <v>0</v>
      </c>
      <c r="J16" s="15">
        <f t="shared" si="3"/>
        <v>0</v>
      </c>
      <c r="K16" s="19">
        <v>0</v>
      </c>
      <c r="L16" s="19">
        <v>0</v>
      </c>
      <c r="M16" s="19">
        <v>0</v>
      </c>
      <c r="N16" s="19">
        <v>0</v>
      </c>
    </row>
    <row r="17" spans="1:14" ht="15" hidden="1">
      <c r="A17" s="490" t="s">
        <v>32</v>
      </c>
      <c r="B17" s="490"/>
      <c r="C17" s="490"/>
      <c r="D17" s="490"/>
      <c r="E17" s="490"/>
      <c r="F17" s="18" t="s">
        <v>33</v>
      </c>
      <c r="G17" s="19">
        <v>0</v>
      </c>
      <c r="H17" s="19">
        <v>0</v>
      </c>
      <c r="I17" s="19">
        <v>0</v>
      </c>
      <c r="J17" s="15">
        <f t="shared" si="3"/>
        <v>0</v>
      </c>
      <c r="K17" s="19">
        <v>0</v>
      </c>
      <c r="L17" s="19">
        <v>0</v>
      </c>
      <c r="M17" s="19">
        <v>0</v>
      </c>
      <c r="N17" s="19">
        <v>0</v>
      </c>
    </row>
    <row r="18" spans="1:14" ht="15">
      <c r="A18" s="490" t="s">
        <v>34</v>
      </c>
      <c r="B18" s="490"/>
      <c r="C18" s="490"/>
      <c r="D18" s="490"/>
      <c r="E18" s="490"/>
      <c r="F18" s="18" t="s">
        <v>35</v>
      </c>
      <c r="G18" s="19">
        <v>0</v>
      </c>
      <c r="H18" s="19">
        <v>0</v>
      </c>
      <c r="I18" s="19">
        <v>0</v>
      </c>
      <c r="J18" s="15">
        <f t="shared" si="3"/>
        <v>0</v>
      </c>
      <c r="K18" s="296">
        <v>103934171</v>
      </c>
      <c r="L18" s="296">
        <v>13385600</v>
      </c>
      <c r="M18" s="19">
        <v>0</v>
      </c>
      <c r="N18" s="19">
        <f>K18+L18</f>
        <v>117319771</v>
      </c>
    </row>
    <row r="19" spans="1:14" s="8" customFormat="1" ht="14.25">
      <c r="A19" s="488" t="s">
        <v>36</v>
      </c>
      <c r="B19" s="488"/>
      <c r="C19" s="488"/>
      <c r="D19" s="488"/>
      <c r="E19" s="488"/>
      <c r="F19" s="14" t="s">
        <v>37</v>
      </c>
      <c r="G19" s="15">
        <f>+G23</f>
        <v>0</v>
      </c>
      <c r="H19" s="15">
        <f>+H23</f>
        <v>0</v>
      </c>
      <c r="I19" s="15">
        <f>+I23</f>
        <v>0</v>
      </c>
      <c r="J19" s="15">
        <f t="shared" si="3"/>
        <v>0</v>
      </c>
      <c r="K19" s="15">
        <v>0</v>
      </c>
      <c r="L19" s="15">
        <v>0</v>
      </c>
      <c r="M19" s="15">
        <v>0</v>
      </c>
      <c r="N19" s="15">
        <v>0</v>
      </c>
    </row>
    <row r="20" spans="1:14" ht="15" hidden="1">
      <c r="A20" s="489" t="s">
        <v>38</v>
      </c>
      <c r="B20" s="489"/>
      <c r="C20" s="489"/>
      <c r="D20" s="489"/>
      <c r="E20" s="489"/>
      <c r="F20" s="16" t="s">
        <v>39</v>
      </c>
      <c r="G20" s="17">
        <v>0</v>
      </c>
      <c r="H20" s="17">
        <v>0</v>
      </c>
      <c r="I20" s="17">
        <v>0</v>
      </c>
      <c r="J20" s="15">
        <f t="shared" si="3"/>
        <v>0</v>
      </c>
      <c r="K20" s="17">
        <v>0</v>
      </c>
      <c r="L20" s="17">
        <v>0</v>
      </c>
      <c r="M20" s="17">
        <v>0</v>
      </c>
      <c r="N20" s="17">
        <v>0</v>
      </c>
    </row>
    <row r="21" spans="1:14" ht="15" hidden="1">
      <c r="A21" s="490" t="s">
        <v>40</v>
      </c>
      <c r="B21" s="490"/>
      <c r="C21" s="490"/>
      <c r="D21" s="490"/>
      <c r="E21" s="490"/>
      <c r="F21" s="18" t="s">
        <v>41</v>
      </c>
      <c r="G21" s="19">
        <v>0</v>
      </c>
      <c r="H21" s="19">
        <v>0</v>
      </c>
      <c r="I21" s="19">
        <v>0</v>
      </c>
      <c r="J21" s="15">
        <f t="shared" si="3"/>
        <v>0</v>
      </c>
      <c r="K21" s="19">
        <v>0</v>
      </c>
      <c r="L21" s="19">
        <v>0</v>
      </c>
      <c r="M21" s="19">
        <v>0</v>
      </c>
      <c r="N21" s="19">
        <v>0</v>
      </c>
    </row>
    <row r="22" spans="1:14" ht="15" hidden="1">
      <c r="A22" s="490" t="s">
        <v>42</v>
      </c>
      <c r="B22" s="490"/>
      <c r="C22" s="490"/>
      <c r="D22" s="490"/>
      <c r="E22" s="490"/>
      <c r="F22" s="18" t="s">
        <v>43</v>
      </c>
      <c r="G22" s="19">
        <v>0</v>
      </c>
      <c r="H22" s="19">
        <v>0</v>
      </c>
      <c r="I22" s="19">
        <v>0</v>
      </c>
      <c r="J22" s="15">
        <f t="shared" si="3"/>
        <v>0</v>
      </c>
      <c r="K22" s="19">
        <v>0</v>
      </c>
      <c r="L22" s="19">
        <v>0</v>
      </c>
      <c r="M22" s="19">
        <v>0</v>
      </c>
      <c r="N22" s="19">
        <v>0</v>
      </c>
    </row>
    <row r="23" spans="1:14" ht="15">
      <c r="A23" s="490" t="s">
        <v>44</v>
      </c>
      <c r="B23" s="490"/>
      <c r="C23" s="490"/>
      <c r="D23" s="490"/>
      <c r="E23" s="490"/>
      <c r="F23" s="18" t="s">
        <v>45</v>
      </c>
      <c r="G23" s="19">
        <v>0</v>
      </c>
      <c r="H23" s="19">
        <v>0</v>
      </c>
      <c r="I23" s="19">
        <v>0</v>
      </c>
      <c r="J23" s="15">
        <f t="shared" si="3"/>
        <v>0</v>
      </c>
      <c r="K23" s="19">
        <v>0</v>
      </c>
      <c r="L23" s="19">
        <v>0</v>
      </c>
      <c r="M23" s="19">
        <v>0</v>
      </c>
      <c r="N23" s="19">
        <v>0</v>
      </c>
    </row>
    <row r="24" spans="1:14" s="8" customFormat="1" ht="14.25">
      <c r="A24" s="488" t="s">
        <v>46</v>
      </c>
      <c r="B24" s="488"/>
      <c r="C24" s="488"/>
      <c r="D24" s="488"/>
      <c r="E24" s="488"/>
      <c r="F24" s="14" t="s">
        <v>47</v>
      </c>
      <c r="G24" s="15">
        <f aca="true" t="shared" si="4" ref="G24:N24">SUM(G25:G35)</f>
        <v>78500000</v>
      </c>
      <c r="H24" s="15">
        <f t="shared" si="4"/>
        <v>0</v>
      </c>
      <c r="I24" s="15">
        <f t="shared" si="4"/>
        <v>0</v>
      </c>
      <c r="J24" s="15">
        <f t="shared" si="4"/>
        <v>78500000</v>
      </c>
      <c r="K24" s="15">
        <f t="shared" si="4"/>
        <v>78500000</v>
      </c>
      <c r="L24" s="15">
        <f t="shared" si="4"/>
        <v>0</v>
      </c>
      <c r="M24" s="15">
        <f t="shared" si="4"/>
        <v>0</v>
      </c>
      <c r="N24" s="15">
        <f t="shared" si="4"/>
        <v>78500000</v>
      </c>
    </row>
    <row r="25" spans="1:14" ht="15">
      <c r="A25" s="489" t="s">
        <v>48</v>
      </c>
      <c r="B25" s="489"/>
      <c r="C25" s="489"/>
      <c r="D25" s="489"/>
      <c r="E25" s="489"/>
      <c r="F25" s="16" t="s">
        <v>49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</row>
    <row r="26" spans="1:14" ht="15">
      <c r="A26" s="490" t="s">
        <v>50</v>
      </c>
      <c r="B26" s="490"/>
      <c r="C26" s="490"/>
      <c r="D26" s="490"/>
      <c r="E26" s="490"/>
      <c r="F26" s="18" t="s">
        <v>51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</row>
    <row r="27" spans="1:14" ht="15">
      <c r="A27" s="490" t="s">
        <v>52</v>
      </c>
      <c r="B27" s="490"/>
      <c r="C27" s="490"/>
      <c r="D27" s="490"/>
      <c r="E27" s="490"/>
      <c r="F27" s="18" t="s">
        <v>53</v>
      </c>
      <c r="G27" s="19">
        <v>0</v>
      </c>
      <c r="H27" s="19">
        <v>0</v>
      </c>
      <c r="I27" s="19">
        <v>0</v>
      </c>
      <c r="J27" s="19">
        <f>SUM(G27:I27)</f>
        <v>0</v>
      </c>
      <c r="K27" s="296">
        <v>0</v>
      </c>
      <c r="L27" s="296">
        <v>0</v>
      </c>
      <c r="M27" s="19">
        <v>0</v>
      </c>
      <c r="N27" s="19">
        <f>SUM(K27:M27)</f>
        <v>0</v>
      </c>
    </row>
    <row r="28" spans="1:14" ht="15">
      <c r="A28" s="490" t="s">
        <v>54</v>
      </c>
      <c r="B28" s="490"/>
      <c r="C28" s="490"/>
      <c r="D28" s="490"/>
      <c r="E28" s="490"/>
      <c r="F28" s="18" t="s">
        <v>55</v>
      </c>
      <c r="G28" s="19">
        <v>0</v>
      </c>
      <c r="H28" s="19">
        <v>0</v>
      </c>
      <c r="I28" s="19">
        <v>0</v>
      </c>
      <c r="J28" s="19">
        <v>0</v>
      </c>
      <c r="K28" s="296">
        <v>0</v>
      </c>
      <c r="L28" s="296">
        <v>0</v>
      </c>
      <c r="M28" s="19">
        <v>0</v>
      </c>
      <c r="N28" s="19">
        <v>0</v>
      </c>
    </row>
    <row r="29" spans="1:14" ht="15">
      <c r="A29" s="490" t="s">
        <v>56</v>
      </c>
      <c r="B29" s="490"/>
      <c r="C29" s="490"/>
      <c r="D29" s="490"/>
      <c r="E29" s="490"/>
      <c r="F29" s="18" t="s">
        <v>57</v>
      </c>
      <c r="G29" s="19">
        <v>50000000</v>
      </c>
      <c r="H29" s="19">
        <v>0</v>
      </c>
      <c r="I29" s="19">
        <v>0</v>
      </c>
      <c r="J29" s="19">
        <f>SUM(G29:I29)</f>
        <v>50000000</v>
      </c>
      <c r="K29" s="296">
        <v>50000000</v>
      </c>
      <c r="L29" s="296">
        <v>0</v>
      </c>
      <c r="M29" s="19">
        <v>0</v>
      </c>
      <c r="N29" s="19">
        <f>SUM(K29:M29)</f>
        <v>50000000</v>
      </c>
    </row>
    <row r="30" spans="1:14" ht="15">
      <c r="A30" s="490" t="s">
        <v>58</v>
      </c>
      <c r="B30" s="490"/>
      <c r="C30" s="490"/>
      <c r="D30" s="490"/>
      <c r="E30" s="490"/>
      <c r="F30" s="18" t="s">
        <v>59</v>
      </c>
      <c r="G30" s="19">
        <v>13500000</v>
      </c>
      <c r="H30" s="19">
        <v>0</v>
      </c>
      <c r="I30" s="19">
        <v>0</v>
      </c>
      <c r="J30" s="19">
        <f>SUM(G30:I30)</f>
        <v>13500000</v>
      </c>
      <c r="K30" s="296">
        <v>13500000</v>
      </c>
      <c r="L30" s="296">
        <v>0</v>
      </c>
      <c r="M30" s="19">
        <v>0</v>
      </c>
      <c r="N30" s="19">
        <f aca="true" t="shared" si="5" ref="N30:N35">SUM(K30:M30)</f>
        <v>13500000</v>
      </c>
    </row>
    <row r="31" spans="1:14" ht="15">
      <c r="A31" s="490" t="s">
        <v>60</v>
      </c>
      <c r="B31" s="490"/>
      <c r="C31" s="490"/>
      <c r="D31" s="490"/>
      <c r="E31" s="490"/>
      <c r="F31" s="18" t="s">
        <v>61</v>
      </c>
      <c r="G31" s="19">
        <v>15000000</v>
      </c>
      <c r="H31" s="19">
        <v>0</v>
      </c>
      <c r="I31" s="19">
        <v>0</v>
      </c>
      <c r="J31" s="19">
        <f>SUM(G31:I31)</f>
        <v>15000000</v>
      </c>
      <c r="K31" s="296">
        <v>15000000</v>
      </c>
      <c r="L31" s="296">
        <v>0</v>
      </c>
      <c r="M31" s="19">
        <v>0</v>
      </c>
      <c r="N31" s="19">
        <f t="shared" si="5"/>
        <v>15000000</v>
      </c>
    </row>
    <row r="32" spans="1:14" ht="15">
      <c r="A32" s="490" t="s">
        <v>62</v>
      </c>
      <c r="B32" s="490"/>
      <c r="C32" s="490"/>
      <c r="D32" s="490"/>
      <c r="E32" s="490"/>
      <c r="F32" s="18" t="s">
        <v>63</v>
      </c>
      <c r="G32" s="19">
        <v>0</v>
      </c>
      <c r="H32" s="19">
        <v>0</v>
      </c>
      <c r="I32" s="19">
        <v>0</v>
      </c>
      <c r="J32" s="19">
        <v>0</v>
      </c>
      <c r="K32" s="296">
        <v>0</v>
      </c>
      <c r="L32" s="296">
        <v>0</v>
      </c>
      <c r="M32" s="19">
        <v>0</v>
      </c>
      <c r="N32" s="19">
        <f t="shared" si="5"/>
        <v>0</v>
      </c>
    </row>
    <row r="33" spans="1:14" ht="15">
      <c r="A33" s="490" t="s">
        <v>64</v>
      </c>
      <c r="B33" s="490"/>
      <c r="C33" s="490"/>
      <c r="D33" s="490"/>
      <c r="E33" s="490"/>
      <c r="F33" s="18" t="s">
        <v>65</v>
      </c>
      <c r="G33" s="19">
        <v>0</v>
      </c>
      <c r="H33" s="19">
        <v>0</v>
      </c>
      <c r="I33" s="19">
        <v>0</v>
      </c>
      <c r="J33" s="19">
        <v>0</v>
      </c>
      <c r="K33" s="296">
        <v>0</v>
      </c>
      <c r="L33" s="296">
        <v>0</v>
      </c>
      <c r="M33" s="19">
        <v>0</v>
      </c>
      <c r="N33" s="19">
        <f t="shared" si="5"/>
        <v>0</v>
      </c>
    </row>
    <row r="34" spans="1:14" ht="15">
      <c r="A34" s="490" t="s">
        <v>66</v>
      </c>
      <c r="B34" s="490"/>
      <c r="C34" s="490"/>
      <c r="D34" s="490"/>
      <c r="E34" s="490"/>
      <c r="F34" s="18" t="s">
        <v>67</v>
      </c>
      <c r="G34" s="19">
        <v>0</v>
      </c>
      <c r="H34" s="19">
        <v>0</v>
      </c>
      <c r="I34" s="19">
        <v>0</v>
      </c>
      <c r="J34" s="19">
        <v>0</v>
      </c>
      <c r="K34" s="296">
        <v>0</v>
      </c>
      <c r="L34" s="296">
        <v>0</v>
      </c>
      <c r="M34" s="19">
        <v>0</v>
      </c>
      <c r="N34" s="19">
        <f t="shared" si="5"/>
        <v>0</v>
      </c>
    </row>
    <row r="35" spans="1:14" ht="15">
      <c r="A35" s="490" t="s">
        <v>68</v>
      </c>
      <c r="B35" s="490"/>
      <c r="C35" s="490"/>
      <c r="D35" s="490"/>
      <c r="E35" s="490"/>
      <c r="F35" s="18" t="s">
        <v>69</v>
      </c>
      <c r="G35" s="19">
        <v>0</v>
      </c>
      <c r="H35" s="19">
        <v>0</v>
      </c>
      <c r="I35" s="19">
        <v>0</v>
      </c>
      <c r="J35" s="19">
        <v>0</v>
      </c>
      <c r="K35" s="296">
        <v>0</v>
      </c>
      <c r="L35" s="296">
        <v>0</v>
      </c>
      <c r="M35" s="19">
        <v>0</v>
      </c>
      <c r="N35" s="19">
        <f t="shared" si="5"/>
        <v>0</v>
      </c>
    </row>
    <row r="36" spans="1:14" s="8" customFormat="1" ht="14.25">
      <c r="A36" s="488" t="s">
        <v>70</v>
      </c>
      <c r="B36" s="488"/>
      <c r="C36" s="488"/>
      <c r="D36" s="488"/>
      <c r="E36" s="488"/>
      <c r="F36" s="14" t="s">
        <v>71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</row>
    <row r="37" spans="1:14" ht="15" hidden="1">
      <c r="A37" s="489" t="s">
        <v>72</v>
      </c>
      <c r="B37" s="489"/>
      <c r="C37" s="489"/>
      <c r="D37" s="489"/>
      <c r="E37" s="489"/>
      <c r="F37" s="16" t="s">
        <v>73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</row>
    <row r="38" spans="1:14" ht="15" hidden="1">
      <c r="A38" s="490" t="s">
        <v>74</v>
      </c>
      <c r="B38" s="490"/>
      <c r="C38" s="490"/>
      <c r="D38" s="490"/>
      <c r="E38" s="490"/>
      <c r="F38" s="18" t="s">
        <v>75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</row>
    <row r="39" spans="1:14" ht="15">
      <c r="A39" s="490" t="s">
        <v>76</v>
      </c>
      <c r="B39" s="490"/>
      <c r="C39" s="490"/>
      <c r="D39" s="490"/>
      <c r="E39" s="490"/>
      <c r="F39" s="18" t="s">
        <v>77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</row>
    <row r="40" spans="1:14" s="8" customFormat="1" ht="14.25">
      <c r="A40" s="488" t="s">
        <v>78</v>
      </c>
      <c r="B40" s="488"/>
      <c r="C40" s="488"/>
      <c r="D40" s="488"/>
      <c r="E40" s="488"/>
      <c r="F40" s="14"/>
      <c r="G40" s="15">
        <v>0</v>
      </c>
      <c r="H40" s="15">
        <v>0</v>
      </c>
      <c r="I40" s="15">
        <v>0</v>
      </c>
      <c r="J40" s="15">
        <v>0</v>
      </c>
      <c r="K40" s="15">
        <f>SUM(K41+K47+K52)</f>
        <v>0</v>
      </c>
      <c r="L40" s="15">
        <v>0</v>
      </c>
      <c r="M40" s="15">
        <v>0</v>
      </c>
      <c r="N40" s="15">
        <f>SUM(K40:M40)</f>
        <v>0</v>
      </c>
    </row>
    <row r="41" spans="1:14" s="8" customFormat="1" ht="14.25">
      <c r="A41" s="488" t="s">
        <v>79</v>
      </c>
      <c r="B41" s="488"/>
      <c r="C41" s="488"/>
      <c r="D41" s="488"/>
      <c r="E41" s="488"/>
      <c r="F41" s="14" t="s">
        <v>80</v>
      </c>
      <c r="G41" s="15">
        <v>0</v>
      </c>
      <c r="H41" s="15">
        <v>0</v>
      </c>
      <c r="I41" s="15">
        <v>0</v>
      </c>
      <c r="J41" s="15">
        <v>0</v>
      </c>
      <c r="K41" s="15">
        <f>SUM(K42:K46)</f>
        <v>0</v>
      </c>
      <c r="L41" s="15">
        <v>0</v>
      </c>
      <c r="M41" s="15">
        <v>0</v>
      </c>
      <c r="N41" s="15">
        <f>SUM(K41:M41)</f>
        <v>0</v>
      </c>
    </row>
    <row r="42" spans="1:14" ht="15">
      <c r="A42" s="489" t="s">
        <v>81</v>
      </c>
      <c r="B42" s="489"/>
      <c r="C42" s="489"/>
      <c r="D42" s="489"/>
      <c r="E42" s="489"/>
      <c r="F42" s="16" t="s">
        <v>82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f>SUM(G42:M42)</f>
        <v>0</v>
      </c>
    </row>
    <row r="43" spans="1:14" ht="15" hidden="1">
      <c r="A43" s="490" t="s">
        <v>83</v>
      </c>
      <c r="B43" s="490"/>
      <c r="C43" s="490"/>
      <c r="D43" s="490"/>
      <c r="E43" s="490"/>
      <c r="F43" s="18" t="s">
        <v>84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7">
        <f>SUM(G43:M43)</f>
        <v>0</v>
      </c>
    </row>
    <row r="44" spans="1:14" ht="15" hidden="1">
      <c r="A44" s="490" t="s">
        <v>85</v>
      </c>
      <c r="B44" s="490"/>
      <c r="C44" s="490"/>
      <c r="D44" s="490"/>
      <c r="E44" s="490"/>
      <c r="F44" s="18" t="s">
        <v>86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7">
        <f>SUM(G44:M44)</f>
        <v>0</v>
      </c>
    </row>
    <row r="45" spans="1:14" ht="15" hidden="1">
      <c r="A45" s="490" t="s">
        <v>87</v>
      </c>
      <c r="B45" s="490"/>
      <c r="C45" s="490"/>
      <c r="D45" s="490"/>
      <c r="E45" s="490"/>
      <c r="F45" s="18" t="s">
        <v>88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7">
        <f>SUM(G45:M45)</f>
        <v>0</v>
      </c>
    </row>
    <row r="46" spans="1:14" ht="15">
      <c r="A46" s="490" t="s">
        <v>89</v>
      </c>
      <c r="B46" s="490"/>
      <c r="C46" s="490"/>
      <c r="D46" s="490"/>
      <c r="E46" s="490"/>
      <c r="F46" s="18" t="s">
        <v>90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7">
        <f>SUM(G46:M46)</f>
        <v>0</v>
      </c>
    </row>
    <row r="47" spans="1:14" s="8" customFormat="1" ht="14.25">
      <c r="A47" s="488" t="s">
        <v>91</v>
      </c>
      <c r="B47" s="488"/>
      <c r="C47" s="488"/>
      <c r="D47" s="488"/>
      <c r="E47" s="488"/>
      <c r="F47" s="14" t="s">
        <v>92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</row>
    <row r="48" spans="1:14" ht="15">
      <c r="A48" s="489" t="s">
        <v>93</v>
      </c>
      <c r="B48" s="489"/>
      <c r="C48" s="489"/>
      <c r="D48" s="489"/>
      <c r="E48" s="489"/>
      <c r="F48" s="16" t="s">
        <v>94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</row>
    <row r="49" spans="1:14" ht="15">
      <c r="A49" s="490" t="s">
        <v>95</v>
      </c>
      <c r="B49" s="490"/>
      <c r="C49" s="490"/>
      <c r="D49" s="490"/>
      <c r="E49" s="490"/>
      <c r="F49" s="18" t="s">
        <v>96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</row>
    <row r="50" spans="1:14" ht="15">
      <c r="A50" s="490" t="s">
        <v>97</v>
      </c>
      <c r="B50" s="490"/>
      <c r="C50" s="490"/>
      <c r="D50" s="490"/>
      <c r="E50" s="490"/>
      <c r="F50" s="18" t="s">
        <v>98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</row>
    <row r="51" spans="1:14" ht="15">
      <c r="A51" s="490" t="s">
        <v>99</v>
      </c>
      <c r="B51" s="490"/>
      <c r="C51" s="490"/>
      <c r="D51" s="490"/>
      <c r="E51" s="490"/>
      <c r="F51" s="18" t="s">
        <v>100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</row>
    <row r="52" spans="1:14" s="8" customFormat="1" ht="14.25">
      <c r="A52" s="488" t="s">
        <v>101</v>
      </c>
      <c r="B52" s="488"/>
      <c r="C52" s="488"/>
      <c r="D52" s="488"/>
      <c r="E52" s="488"/>
      <c r="F52" s="14" t="s">
        <v>102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</row>
    <row r="53" spans="1:14" ht="15" hidden="1">
      <c r="A53" s="489" t="s">
        <v>103</v>
      </c>
      <c r="B53" s="489"/>
      <c r="C53" s="489"/>
      <c r="D53" s="489"/>
      <c r="E53" s="489"/>
      <c r="F53" s="16" t="s">
        <v>104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</row>
    <row r="54" spans="1:14" ht="15" hidden="1">
      <c r="A54" s="490" t="s">
        <v>105</v>
      </c>
      <c r="B54" s="490"/>
      <c r="C54" s="490"/>
      <c r="D54" s="490"/>
      <c r="E54" s="490"/>
      <c r="F54" s="18" t="s">
        <v>106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</row>
    <row r="55" spans="1:14" ht="15">
      <c r="A55" s="490" t="s">
        <v>107</v>
      </c>
      <c r="B55" s="490"/>
      <c r="C55" s="490"/>
      <c r="D55" s="490"/>
      <c r="E55" s="490"/>
      <c r="F55" s="18" t="s">
        <v>108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</row>
    <row r="56" spans="1:14" s="8" customFormat="1" ht="14.25">
      <c r="A56" s="488" t="s">
        <v>109</v>
      </c>
      <c r="B56" s="488"/>
      <c r="C56" s="488"/>
      <c r="D56" s="488"/>
      <c r="E56" s="488"/>
      <c r="F56" s="14" t="s">
        <v>110</v>
      </c>
      <c r="G56" s="15">
        <f aca="true" t="shared" si="6" ref="G56:N56">G57</f>
        <v>603763910</v>
      </c>
      <c r="H56" s="15">
        <f t="shared" si="6"/>
        <v>4504500</v>
      </c>
      <c r="I56" s="15">
        <f t="shared" si="6"/>
        <v>0</v>
      </c>
      <c r="J56" s="15">
        <f t="shared" si="6"/>
        <v>608268410</v>
      </c>
      <c r="K56" s="15">
        <f>K57</f>
        <v>681116686</v>
      </c>
      <c r="L56" s="15">
        <f t="shared" si="6"/>
        <v>32781935</v>
      </c>
      <c r="M56" s="15">
        <f t="shared" si="6"/>
        <v>0</v>
      </c>
      <c r="N56" s="15">
        <f t="shared" si="6"/>
        <v>713898621</v>
      </c>
    </row>
    <row r="57" spans="1:14" s="8" customFormat="1" ht="14.25">
      <c r="A57" s="488" t="s">
        <v>111</v>
      </c>
      <c r="B57" s="488"/>
      <c r="C57" s="488"/>
      <c r="D57" s="488"/>
      <c r="E57" s="488"/>
      <c r="F57" s="14" t="s">
        <v>112</v>
      </c>
      <c r="G57" s="15">
        <f aca="true" t="shared" si="7" ref="G57:N57">G60+G66+G67</f>
        <v>603763910</v>
      </c>
      <c r="H57" s="15">
        <f t="shared" si="7"/>
        <v>4504500</v>
      </c>
      <c r="I57" s="15">
        <f t="shared" si="7"/>
        <v>0</v>
      </c>
      <c r="J57" s="15">
        <f t="shared" si="7"/>
        <v>608268410</v>
      </c>
      <c r="K57" s="15">
        <f>K60+K66+K67</f>
        <v>681116686</v>
      </c>
      <c r="L57" s="15">
        <f t="shared" si="7"/>
        <v>32781935</v>
      </c>
      <c r="M57" s="15">
        <f t="shared" si="7"/>
        <v>0</v>
      </c>
      <c r="N57" s="15">
        <f t="shared" si="7"/>
        <v>713898621</v>
      </c>
    </row>
    <row r="58" spans="1:14" ht="15" hidden="1">
      <c r="A58" s="489" t="s">
        <v>113</v>
      </c>
      <c r="B58" s="489"/>
      <c r="C58" s="489"/>
      <c r="D58" s="489"/>
      <c r="E58" s="489"/>
      <c r="F58" s="16" t="s">
        <v>114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</row>
    <row r="59" spans="1:14" ht="15" hidden="1">
      <c r="A59" s="490" t="s">
        <v>115</v>
      </c>
      <c r="B59" s="490"/>
      <c r="C59" s="490"/>
      <c r="D59" s="490"/>
      <c r="E59" s="490"/>
      <c r="F59" s="18" t="s">
        <v>116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</row>
    <row r="60" spans="1:14" s="8" customFormat="1" ht="14.25">
      <c r="A60" s="488" t="s">
        <v>117</v>
      </c>
      <c r="B60" s="488"/>
      <c r="C60" s="488"/>
      <c r="D60" s="488"/>
      <c r="E60" s="488"/>
      <c r="F60" s="14" t="s">
        <v>118</v>
      </c>
      <c r="G60" s="15">
        <f>G61+G64</f>
        <v>0</v>
      </c>
      <c r="H60" s="15">
        <v>0</v>
      </c>
      <c r="I60" s="15">
        <v>0</v>
      </c>
      <c r="J60" s="15">
        <f>SUM(G60:I60)</f>
        <v>0</v>
      </c>
      <c r="K60" s="15">
        <f>K61+K64</f>
        <v>10561170</v>
      </c>
      <c r="L60" s="15">
        <f>L61+L64</f>
        <v>13361427</v>
      </c>
      <c r="M60" s="15">
        <v>0</v>
      </c>
      <c r="N60" s="15">
        <f>SUM(K60:M60)</f>
        <v>23922597</v>
      </c>
    </row>
    <row r="61" spans="1:14" s="8" customFormat="1" ht="14.25">
      <c r="A61" s="488" t="s">
        <v>119</v>
      </c>
      <c r="B61" s="488"/>
      <c r="C61" s="488"/>
      <c r="D61" s="488"/>
      <c r="E61" s="488"/>
      <c r="F61" s="14" t="s">
        <v>120</v>
      </c>
      <c r="G61" s="15">
        <f>SUM(G62:G63)</f>
        <v>0</v>
      </c>
      <c r="H61" s="15">
        <v>0</v>
      </c>
      <c r="I61" s="15">
        <v>0</v>
      </c>
      <c r="J61" s="15">
        <f>SUM(G61:I61)</f>
        <v>0</v>
      </c>
      <c r="K61" s="15">
        <f>SUM(K62:K63)</f>
        <v>10561170</v>
      </c>
      <c r="L61" s="15">
        <f>SUM(L62:L63)</f>
        <v>13361427</v>
      </c>
      <c r="M61" s="15">
        <v>0</v>
      </c>
      <c r="N61" s="15">
        <f>SUM(K61:M61)</f>
        <v>23922597</v>
      </c>
    </row>
    <row r="62" spans="1:14" ht="15">
      <c r="A62" s="489" t="s">
        <v>121</v>
      </c>
      <c r="B62" s="489"/>
      <c r="C62" s="489"/>
      <c r="D62" s="489"/>
      <c r="E62" s="489"/>
      <c r="F62" s="16" t="s">
        <v>120</v>
      </c>
      <c r="G62" s="17">
        <v>0</v>
      </c>
      <c r="H62" s="17">
        <v>0</v>
      </c>
      <c r="I62" s="17">
        <v>0</v>
      </c>
      <c r="J62" s="17">
        <f>SUM(G62:I62)</f>
        <v>0</v>
      </c>
      <c r="K62" s="17">
        <v>10561170</v>
      </c>
      <c r="L62" s="17">
        <v>7946893</v>
      </c>
      <c r="M62" s="17">
        <v>0</v>
      </c>
      <c r="N62" s="312">
        <f>SUM(K62:M62)</f>
        <v>18508063</v>
      </c>
    </row>
    <row r="63" spans="1:14" ht="15">
      <c r="A63" s="490" t="s">
        <v>122</v>
      </c>
      <c r="B63" s="490"/>
      <c r="C63" s="490"/>
      <c r="D63" s="490"/>
      <c r="E63" s="490"/>
      <c r="F63" s="18" t="s">
        <v>120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5414534</v>
      </c>
      <c r="M63" s="19">
        <v>0</v>
      </c>
      <c r="N63" s="19">
        <f>SUM(K63:M63)</f>
        <v>5414534</v>
      </c>
    </row>
    <row r="64" spans="1:14" ht="15">
      <c r="A64" s="489" t="s">
        <v>123</v>
      </c>
      <c r="B64" s="489"/>
      <c r="C64" s="489"/>
      <c r="D64" s="489"/>
      <c r="E64" s="489"/>
      <c r="F64" s="16" t="s">
        <v>124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</row>
    <row r="65" spans="1:14" ht="15" hidden="1">
      <c r="A65" s="489" t="s">
        <v>125</v>
      </c>
      <c r="B65" s="489"/>
      <c r="C65" s="489"/>
      <c r="D65" s="489"/>
      <c r="E65" s="489"/>
      <c r="F65" s="16" t="s">
        <v>126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</row>
    <row r="66" spans="1:14" ht="15">
      <c r="A66" s="490" t="s">
        <v>127</v>
      </c>
      <c r="B66" s="490"/>
      <c r="C66" s="490"/>
      <c r="D66" s="490"/>
      <c r="E66" s="490"/>
      <c r="F66" s="18" t="s">
        <v>128</v>
      </c>
      <c r="G66" s="19">
        <v>603763910</v>
      </c>
      <c r="H66" s="19">
        <v>4504500</v>
      </c>
      <c r="I66" s="19">
        <v>0</v>
      </c>
      <c r="J66" s="19">
        <f>SUM(G66:I66)</f>
        <v>608268410</v>
      </c>
      <c r="K66" s="296">
        <v>670555516</v>
      </c>
      <c r="L66" s="296">
        <v>19420508</v>
      </c>
      <c r="M66" s="19">
        <v>0</v>
      </c>
      <c r="N66" s="19">
        <f>SUM(K66:M66)</f>
        <v>689976024</v>
      </c>
    </row>
    <row r="67" spans="1:14" ht="15">
      <c r="A67" s="490" t="s">
        <v>129</v>
      </c>
      <c r="B67" s="490"/>
      <c r="C67" s="490"/>
      <c r="D67" s="490"/>
      <c r="E67" s="490"/>
      <c r="F67" s="18" t="s">
        <v>130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</row>
    <row r="68" spans="1:14" s="8" customFormat="1" ht="14.25" hidden="1">
      <c r="A68" s="488" t="s">
        <v>131</v>
      </c>
      <c r="B68" s="488"/>
      <c r="C68" s="488"/>
      <c r="D68" s="488"/>
      <c r="E68" s="488"/>
      <c r="F68" s="14" t="s">
        <v>132</v>
      </c>
      <c r="G68" s="14"/>
      <c r="H68" s="14"/>
      <c r="I68" s="14"/>
      <c r="J68" s="14"/>
      <c r="K68" s="15">
        <v>0</v>
      </c>
      <c r="L68" s="15">
        <v>0</v>
      </c>
      <c r="M68" s="15">
        <v>0</v>
      </c>
      <c r="N68" s="15">
        <v>0</v>
      </c>
    </row>
    <row r="69" spans="1:14" ht="15" hidden="1">
      <c r="A69" s="489" t="s">
        <v>133</v>
      </c>
      <c r="B69" s="489"/>
      <c r="C69" s="489"/>
      <c r="D69" s="489"/>
      <c r="E69" s="489"/>
      <c r="F69" s="16" t="s">
        <v>134</v>
      </c>
      <c r="G69" s="280"/>
      <c r="H69" s="280"/>
      <c r="I69" s="280"/>
      <c r="J69" s="280"/>
      <c r="K69" s="17">
        <v>0</v>
      </c>
      <c r="L69" s="17">
        <v>0</v>
      </c>
      <c r="M69" s="17">
        <v>0</v>
      </c>
      <c r="N69" s="17">
        <v>0</v>
      </c>
    </row>
    <row r="70" spans="1:18" ht="15">
      <c r="A70" s="494"/>
      <c r="B70" s="494"/>
      <c r="C70" s="494"/>
      <c r="D70" s="494"/>
      <c r="E70" s="494"/>
      <c r="F70" s="494"/>
      <c r="G70" s="494"/>
      <c r="H70" s="494"/>
      <c r="I70" s="494"/>
      <c r="J70" s="494"/>
      <c r="K70" s="494"/>
      <c r="L70" s="494"/>
      <c r="M70" s="494"/>
      <c r="N70" s="494"/>
      <c r="R70" s="32"/>
    </row>
    <row r="71" spans="1:14" s="8" customFormat="1" ht="14.25">
      <c r="A71" s="528" t="s">
        <v>135</v>
      </c>
      <c r="B71" s="528"/>
      <c r="C71" s="528"/>
      <c r="D71" s="528"/>
      <c r="E71" s="528"/>
      <c r="F71" s="297"/>
      <c r="G71" s="298">
        <f aca="true" t="shared" si="8" ref="G71:N71">G72+G100</f>
        <v>682263910</v>
      </c>
      <c r="H71" s="298">
        <f t="shared" si="8"/>
        <v>4504500</v>
      </c>
      <c r="I71" s="298">
        <f t="shared" si="8"/>
        <v>0</v>
      </c>
      <c r="J71" s="298">
        <f t="shared" si="8"/>
        <v>686768410</v>
      </c>
      <c r="K71" s="298">
        <f t="shared" si="8"/>
        <v>839661842</v>
      </c>
      <c r="L71" s="298">
        <f>L72+L100</f>
        <v>70056550</v>
      </c>
      <c r="M71" s="298">
        <f t="shared" si="8"/>
        <v>0</v>
      </c>
      <c r="N71" s="298">
        <f t="shared" si="8"/>
        <v>909718392</v>
      </c>
    </row>
    <row r="72" spans="1:14" s="8" customFormat="1" ht="14.25">
      <c r="A72" s="528" t="s">
        <v>136</v>
      </c>
      <c r="B72" s="528"/>
      <c r="C72" s="528"/>
      <c r="D72" s="528"/>
      <c r="E72" s="528"/>
      <c r="F72" s="297"/>
      <c r="G72" s="298">
        <f aca="true" t="shared" si="9" ref="G72:N72">G73+G88</f>
        <v>682263910</v>
      </c>
      <c r="H72" s="298">
        <f t="shared" si="9"/>
        <v>4504500</v>
      </c>
      <c r="I72" s="298">
        <f t="shared" si="9"/>
        <v>0</v>
      </c>
      <c r="J72" s="298">
        <f t="shared" si="9"/>
        <v>686768410</v>
      </c>
      <c r="K72" s="298">
        <f t="shared" si="9"/>
        <v>839661842</v>
      </c>
      <c r="L72" s="298">
        <f t="shared" si="9"/>
        <v>70056550</v>
      </c>
      <c r="M72" s="298">
        <f t="shared" si="9"/>
        <v>0</v>
      </c>
      <c r="N72" s="298">
        <f t="shared" si="9"/>
        <v>909718392</v>
      </c>
    </row>
    <row r="73" spans="1:14" s="8" customFormat="1" ht="14.25">
      <c r="A73" s="528" t="s">
        <v>137</v>
      </c>
      <c r="B73" s="528"/>
      <c r="C73" s="528"/>
      <c r="D73" s="528"/>
      <c r="E73" s="528"/>
      <c r="F73" s="297"/>
      <c r="G73" s="298">
        <f aca="true" t="shared" si="10" ref="G73:N73">G74+G75+G76+G79+G80</f>
        <v>682263910</v>
      </c>
      <c r="H73" s="298">
        <f t="shared" si="10"/>
        <v>4504500</v>
      </c>
      <c r="I73" s="298">
        <f t="shared" si="10"/>
        <v>0</v>
      </c>
      <c r="J73" s="298">
        <f t="shared" si="10"/>
        <v>686768410</v>
      </c>
      <c r="K73" s="298">
        <f t="shared" si="10"/>
        <v>826796842</v>
      </c>
      <c r="L73" s="298">
        <f t="shared" si="10"/>
        <v>63931016</v>
      </c>
      <c r="M73" s="298">
        <f t="shared" si="10"/>
        <v>0</v>
      </c>
      <c r="N73" s="298">
        <f t="shared" si="10"/>
        <v>890727858</v>
      </c>
    </row>
    <row r="74" spans="1:14" s="4" customFormat="1" ht="14.25">
      <c r="A74" s="529" t="s">
        <v>138</v>
      </c>
      <c r="B74" s="529"/>
      <c r="C74" s="529"/>
      <c r="D74" s="529"/>
      <c r="E74" s="529"/>
      <c r="F74" s="299" t="s">
        <v>139</v>
      </c>
      <c r="G74" s="300">
        <v>409364095</v>
      </c>
      <c r="H74" s="300">
        <v>2500000</v>
      </c>
      <c r="I74" s="300">
        <v>0</v>
      </c>
      <c r="J74" s="300">
        <f>SUM(G74:I74)</f>
        <v>411864095</v>
      </c>
      <c r="K74" s="300">
        <v>489907731</v>
      </c>
      <c r="L74" s="300">
        <v>29836375</v>
      </c>
      <c r="M74" s="300">
        <v>0</v>
      </c>
      <c r="N74" s="300">
        <f>SUM(K74:M74)</f>
        <v>519744106</v>
      </c>
    </row>
    <row r="75" spans="1:14" s="4" customFormat="1" ht="14.25">
      <c r="A75" s="530" t="s">
        <v>140</v>
      </c>
      <c r="B75" s="530"/>
      <c r="C75" s="530"/>
      <c r="D75" s="530"/>
      <c r="E75" s="530"/>
      <c r="F75" s="301" t="s">
        <v>1</v>
      </c>
      <c r="G75" s="302">
        <v>58370814</v>
      </c>
      <c r="H75" s="302">
        <v>325000</v>
      </c>
      <c r="I75" s="302">
        <v>0</v>
      </c>
      <c r="J75" s="302">
        <f>SUM(G75:I75)</f>
        <v>58695814</v>
      </c>
      <c r="K75" s="302">
        <v>71725761</v>
      </c>
      <c r="L75" s="302">
        <v>4120460</v>
      </c>
      <c r="M75" s="302">
        <v>0</v>
      </c>
      <c r="N75" s="302">
        <f>SUM(K75:M75)</f>
        <v>75846221</v>
      </c>
    </row>
    <row r="76" spans="1:14" s="8" customFormat="1" ht="14.25">
      <c r="A76" s="528" t="s">
        <v>141</v>
      </c>
      <c r="B76" s="528"/>
      <c r="C76" s="528"/>
      <c r="D76" s="528"/>
      <c r="E76" s="528"/>
      <c r="F76" s="297" t="s">
        <v>142</v>
      </c>
      <c r="G76" s="298">
        <f aca="true" t="shared" si="11" ref="G76:N76">SUM(G77:G78)</f>
        <v>214529001</v>
      </c>
      <c r="H76" s="298">
        <f t="shared" si="11"/>
        <v>1679500</v>
      </c>
      <c r="I76" s="298">
        <f t="shared" si="11"/>
        <v>0</v>
      </c>
      <c r="J76" s="298">
        <f t="shared" si="11"/>
        <v>216208501</v>
      </c>
      <c r="K76" s="298">
        <f t="shared" si="11"/>
        <v>265163350</v>
      </c>
      <c r="L76" s="298">
        <f t="shared" si="11"/>
        <v>29974181</v>
      </c>
      <c r="M76" s="298">
        <f t="shared" si="11"/>
        <v>0</v>
      </c>
      <c r="N76" s="298">
        <f t="shared" si="11"/>
        <v>295137531</v>
      </c>
    </row>
    <row r="77" spans="1:14" ht="15">
      <c r="A77" s="531" t="s">
        <v>143</v>
      </c>
      <c r="B77" s="531"/>
      <c r="C77" s="531"/>
      <c r="D77" s="531"/>
      <c r="E77" s="531"/>
      <c r="F77" s="303" t="s">
        <v>142</v>
      </c>
      <c r="G77" s="304">
        <v>214529001</v>
      </c>
      <c r="H77" s="304">
        <v>1679500</v>
      </c>
      <c r="I77" s="304">
        <v>0</v>
      </c>
      <c r="J77" s="304">
        <f>SUM(G77:I77)</f>
        <v>216208501</v>
      </c>
      <c r="K77" s="304">
        <v>265163350</v>
      </c>
      <c r="L77" s="304">
        <v>29974181</v>
      </c>
      <c r="M77" s="304">
        <v>0</v>
      </c>
      <c r="N77" s="313">
        <f>SUM(K77:M77)</f>
        <v>295137531</v>
      </c>
    </row>
    <row r="78" spans="1:14" ht="15">
      <c r="A78" s="532" t="s">
        <v>144</v>
      </c>
      <c r="B78" s="532"/>
      <c r="C78" s="532"/>
      <c r="D78" s="532"/>
      <c r="E78" s="532"/>
      <c r="F78" s="305" t="s">
        <v>6</v>
      </c>
      <c r="G78" s="296">
        <v>0</v>
      </c>
      <c r="H78" s="296">
        <v>0</v>
      </c>
      <c r="I78" s="296">
        <v>0</v>
      </c>
      <c r="J78" s="296">
        <f>SUM(G78:I78)</f>
        <v>0</v>
      </c>
      <c r="K78" s="296">
        <v>0</v>
      </c>
      <c r="L78" s="296">
        <v>0</v>
      </c>
      <c r="M78" s="296">
        <v>0</v>
      </c>
      <c r="N78" s="296">
        <f>SUM(K78:M78)</f>
        <v>0</v>
      </c>
    </row>
    <row r="79" spans="1:14" s="4" customFormat="1" ht="15">
      <c r="A79" s="505" t="s">
        <v>145</v>
      </c>
      <c r="B79" s="505"/>
      <c r="C79" s="505"/>
      <c r="D79" s="505"/>
      <c r="E79" s="505"/>
      <c r="F79" s="20" t="s">
        <v>146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17">
        <f>SUM(K79:M79)</f>
        <v>0</v>
      </c>
    </row>
    <row r="80" spans="1:14" s="8" customFormat="1" ht="14.25">
      <c r="A80" s="488" t="s">
        <v>147</v>
      </c>
      <c r="B80" s="488"/>
      <c r="C80" s="488"/>
      <c r="D80" s="488"/>
      <c r="E80" s="488"/>
      <c r="F80" s="14" t="s">
        <v>148</v>
      </c>
      <c r="G80" s="15">
        <v>0</v>
      </c>
      <c r="H80" s="15">
        <v>0</v>
      </c>
      <c r="I80" s="15">
        <v>0</v>
      </c>
      <c r="J80" s="15">
        <v>0</v>
      </c>
      <c r="K80" s="15">
        <f>SUM(K82:K86)</f>
        <v>0</v>
      </c>
      <c r="L80" s="15">
        <f>SUM(L82:L86)</f>
        <v>0</v>
      </c>
      <c r="M80" s="15">
        <f>SUM(M82:M86)</f>
        <v>0</v>
      </c>
      <c r="N80" s="295">
        <f>SUM(K80:M80)</f>
        <v>0</v>
      </c>
    </row>
    <row r="81" spans="1:14" ht="15" hidden="1">
      <c r="A81" s="489" t="s">
        <v>149</v>
      </c>
      <c r="B81" s="489"/>
      <c r="C81" s="489"/>
      <c r="D81" s="489"/>
      <c r="E81" s="489"/>
      <c r="F81" s="16" t="s">
        <v>150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</row>
    <row r="82" spans="1:14" ht="15">
      <c r="A82" s="490" t="s">
        <v>151</v>
      </c>
      <c r="B82" s="490"/>
      <c r="C82" s="490"/>
      <c r="D82" s="490"/>
      <c r="E82" s="490"/>
      <c r="F82" s="18" t="s">
        <v>152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f>SUM(K82:M82)</f>
        <v>0</v>
      </c>
    </row>
    <row r="83" spans="1:14" ht="15">
      <c r="A83" s="490" t="s">
        <v>153</v>
      </c>
      <c r="B83" s="490"/>
      <c r="C83" s="490"/>
      <c r="D83" s="490"/>
      <c r="E83" s="490"/>
      <c r="F83" s="18" t="s">
        <v>154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</row>
    <row r="84" spans="1:14" ht="15" hidden="1">
      <c r="A84" s="490" t="s">
        <v>155</v>
      </c>
      <c r="B84" s="490"/>
      <c r="C84" s="490"/>
      <c r="D84" s="490"/>
      <c r="E84" s="490"/>
      <c r="F84" s="18" t="s">
        <v>156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</row>
    <row r="85" spans="1:14" ht="15">
      <c r="A85" s="490" t="s">
        <v>157</v>
      </c>
      <c r="B85" s="490"/>
      <c r="C85" s="490"/>
      <c r="D85" s="490"/>
      <c r="E85" s="490"/>
      <c r="F85" s="18" t="s">
        <v>9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</row>
    <row r="86" spans="1:14" ht="15">
      <c r="A86" s="490" t="s">
        <v>158</v>
      </c>
      <c r="B86" s="490"/>
      <c r="C86" s="490"/>
      <c r="D86" s="490"/>
      <c r="E86" s="490"/>
      <c r="F86" s="18" t="s">
        <v>148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</row>
    <row r="87" spans="1:14" ht="15" hidden="1">
      <c r="A87" s="490" t="s">
        <v>159</v>
      </c>
      <c r="B87" s="490"/>
      <c r="C87" s="490"/>
      <c r="D87" s="490"/>
      <c r="E87" s="490"/>
      <c r="F87" s="18" t="s">
        <v>160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</row>
    <row r="88" spans="1:16" s="8" customFormat="1" ht="14.25">
      <c r="A88" s="488" t="s">
        <v>161</v>
      </c>
      <c r="B88" s="488"/>
      <c r="C88" s="488"/>
      <c r="D88" s="488"/>
      <c r="E88" s="488"/>
      <c r="F88" s="14"/>
      <c r="G88" s="15">
        <f aca="true" t="shared" si="12" ref="G88:N88">SUM(G89:G91)</f>
        <v>0</v>
      </c>
      <c r="H88" s="15">
        <f t="shared" si="12"/>
        <v>0</v>
      </c>
      <c r="I88" s="15">
        <f t="shared" si="12"/>
        <v>0</v>
      </c>
      <c r="J88" s="15">
        <f t="shared" si="12"/>
        <v>0</v>
      </c>
      <c r="K88" s="15">
        <f t="shared" si="12"/>
        <v>12865000</v>
      </c>
      <c r="L88" s="15">
        <f t="shared" si="12"/>
        <v>6125534</v>
      </c>
      <c r="M88" s="15">
        <f t="shared" si="12"/>
        <v>0</v>
      </c>
      <c r="N88" s="15">
        <f t="shared" si="12"/>
        <v>18990534</v>
      </c>
      <c r="P88" s="293"/>
    </row>
    <row r="89" spans="1:14" s="4" customFormat="1" ht="14.25">
      <c r="A89" s="505" t="s">
        <v>162</v>
      </c>
      <c r="B89" s="505"/>
      <c r="C89" s="505"/>
      <c r="D89" s="505"/>
      <c r="E89" s="505"/>
      <c r="F89" s="20" t="s">
        <v>163</v>
      </c>
      <c r="G89" s="21">
        <v>0</v>
      </c>
      <c r="H89" s="21">
        <v>0</v>
      </c>
      <c r="I89" s="21">
        <v>0</v>
      </c>
      <c r="J89" s="21">
        <f>SUM(G89:I89)</f>
        <v>0</v>
      </c>
      <c r="K89" s="21">
        <v>12865000</v>
      </c>
      <c r="L89" s="21">
        <v>4985334</v>
      </c>
      <c r="M89" s="21">
        <v>0</v>
      </c>
      <c r="N89" s="21">
        <f>SUM(K89:M89)</f>
        <v>17850334</v>
      </c>
    </row>
    <row r="90" spans="1:14" s="4" customFormat="1" ht="14.25">
      <c r="A90" s="504" t="s">
        <v>164</v>
      </c>
      <c r="B90" s="504"/>
      <c r="C90" s="504"/>
      <c r="D90" s="504"/>
      <c r="E90" s="504"/>
      <c r="F90" s="22" t="s">
        <v>165</v>
      </c>
      <c r="G90" s="23">
        <v>0</v>
      </c>
      <c r="H90" s="23">
        <v>0</v>
      </c>
      <c r="I90" s="23">
        <v>0</v>
      </c>
      <c r="J90" s="23">
        <f>SUM(G90:I90)</f>
        <v>0</v>
      </c>
      <c r="K90" s="23">
        <v>0</v>
      </c>
      <c r="L90" s="23">
        <v>1140200</v>
      </c>
      <c r="M90" s="23">
        <v>0</v>
      </c>
      <c r="N90" s="23">
        <f>SUM(K90:M90)</f>
        <v>1140200</v>
      </c>
    </row>
    <row r="91" spans="1:14" s="8" customFormat="1" ht="14.25">
      <c r="A91" s="488" t="s">
        <v>166</v>
      </c>
      <c r="B91" s="488"/>
      <c r="C91" s="488"/>
      <c r="D91" s="488"/>
      <c r="E91" s="488"/>
      <c r="F91" s="14" t="s">
        <v>167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</row>
    <row r="92" spans="1:14" ht="15" hidden="1">
      <c r="A92" s="489" t="s">
        <v>168</v>
      </c>
      <c r="B92" s="489"/>
      <c r="C92" s="489"/>
      <c r="D92" s="489"/>
      <c r="E92" s="489"/>
      <c r="F92" s="16" t="s">
        <v>5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</row>
    <row r="93" spans="1:14" ht="15" hidden="1">
      <c r="A93" s="490" t="s">
        <v>169</v>
      </c>
      <c r="B93" s="490"/>
      <c r="C93" s="490"/>
      <c r="D93" s="490"/>
      <c r="E93" s="490"/>
      <c r="F93" s="18" t="s">
        <v>170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</row>
    <row r="94" spans="1:14" ht="15" hidden="1">
      <c r="A94" s="490" t="s">
        <v>171</v>
      </c>
      <c r="B94" s="490"/>
      <c r="C94" s="490"/>
      <c r="D94" s="490"/>
      <c r="E94" s="490"/>
      <c r="F94" s="18" t="s">
        <v>172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</row>
    <row r="95" spans="1:14" ht="15">
      <c r="A95" s="490" t="s">
        <v>173</v>
      </c>
      <c r="B95" s="490"/>
      <c r="C95" s="490"/>
      <c r="D95" s="490"/>
      <c r="E95" s="490"/>
      <c r="F95" s="18" t="s">
        <v>174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</row>
    <row r="96" spans="1:14" ht="15" hidden="1">
      <c r="A96" s="490" t="s">
        <v>175</v>
      </c>
      <c r="B96" s="490"/>
      <c r="C96" s="490"/>
      <c r="D96" s="490"/>
      <c r="E96" s="490"/>
      <c r="F96" s="18" t="s">
        <v>176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</row>
    <row r="97" spans="1:14" ht="15" hidden="1">
      <c r="A97" s="490" t="s">
        <v>177</v>
      </c>
      <c r="B97" s="490"/>
      <c r="C97" s="490"/>
      <c r="D97" s="490"/>
      <c r="E97" s="490"/>
      <c r="F97" s="18" t="s">
        <v>178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</row>
    <row r="98" spans="1:14" ht="15" hidden="1">
      <c r="A98" s="490" t="s">
        <v>179</v>
      </c>
      <c r="B98" s="490"/>
      <c r="C98" s="490"/>
      <c r="D98" s="490"/>
      <c r="E98" s="490"/>
      <c r="F98" s="18" t="s">
        <v>180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</row>
    <row r="99" spans="1:14" ht="15">
      <c r="A99" s="490" t="s">
        <v>181</v>
      </c>
      <c r="B99" s="490"/>
      <c r="C99" s="490"/>
      <c r="D99" s="490"/>
      <c r="E99" s="490"/>
      <c r="F99" s="18" t="s">
        <v>182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</row>
    <row r="100" spans="1:14" s="8" customFormat="1" ht="14.25">
      <c r="A100" s="488" t="s">
        <v>183</v>
      </c>
      <c r="B100" s="488"/>
      <c r="C100" s="488"/>
      <c r="D100" s="488"/>
      <c r="E100" s="488"/>
      <c r="F100" s="14"/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</row>
    <row r="101" spans="1:14" s="8" customFormat="1" ht="14.25">
      <c r="A101" s="488" t="s">
        <v>184</v>
      </c>
      <c r="B101" s="488"/>
      <c r="C101" s="488"/>
      <c r="D101" s="488"/>
      <c r="E101" s="488"/>
      <c r="F101" s="14" t="s">
        <v>185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</row>
    <row r="102" spans="1:14" ht="15" hidden="1">
      <c r="A102" s="489" t="s">
        <v>186</v>
      </c>
      <c r="B102" s="489"/>
      <c r="C102" s="489"/>
      <c r="D102" s="489"/>
      <c r="E102" s="489"/>
      <c r="F102" s="16" t="s">
        <v>187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</row>
    <row r="103" spans="1:14" ht="15" hidden="1">
      <c r="A103" s="490" t="s">
        <v>188</v>
      </c>
      <c r="B103" s="490"/>
      <c r="C103" s="490"/>
      <c r="D103" s="490"/>
      <c r="E103" s="490"/>
      <c r="F103" s="18" t="s">
        <v>189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</row>
    <row r="104" spans="1:14" ht="15" hidden="1">
      <c r="A104" s="490" t="s">
        <v>190</v>
      </c>
      <c r="B104" s="490"/>
      <c r="C104" s="490"/>
      <c r="D104" s="490"/>
      <c r="E104" s="490"/>
      <c r="F104" s="18" t="s">
        <v>3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</row>
    <row r="105" spans="1:14" ht="15" hidden="1">
      <c r="A105" s="490" t="s">
        <v>191</v>
      </c>
      <c r="B105" s="490"/>
      <c r="C105" s="490"/>
      <c r="D105" s="490"/>
      <c r="E105" s="490"/>
      <c r="F105" s="18" t="s">
        <v>192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</row>
    <row r="106" spans="1:14" ht="15">
      <c r="A106" s="490" t="s">
        <v>193</v>
      </c>
      <c r="B106" s="490"/>
      <c r="C106" s="490"/>
      <c r="D106" s="490"/>
      <c r="E106" s="490"/>
      <c r="F106" s="18" t="s">
        <v>2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</row>
    <row r="107" spans="1:14" s="8" customFormat="1" ht="14.25" hidden="1">
      <c r="A107" s="488" t="s">
        <v>194</v>
      </c>
      <c r="B107" s="488"/>
      <c r="C107" s="488"/>
      <c r="D107" s="488"/>
      <c r="E107" s="488"/>
      <c r="F107" s="14" t="s">
        <v>195</v>
      </c>
      <c r="G107" s="14"/>
      <c r="H107" s="14"/>
      <c r="I107" s="14"/>
      <c r="J107" s="14"/>
      <c r="K107" s="15">
        <v>0</v>
      </c>
      <c r="L107" s="15">
        <v>0</v>
      </c>
      <c r="M107" s="15">
        <v>0</v>
      </c>
      <c r="N107" s="15">
        <v>0</v>
      </c>
    </row>
    <row r="108" spans="1:14" ht="15" hidden="1">
      <c r="A108" s="489" t="s">
        <v>196</v>
      </c>
      <c r="B108" s="489"/>
      <c r="C108" s="489"/>
      <c r="D108" s="489"/>
      <c r="E108" s="489"/>
      <c r="F108" s="16" t="s">
        <v>197</v>
      </c>
      <c r="G108" s="280"/>
      <c r="H108" s="280"/>
      <c r="I108" s="280"/>
      <c r="J108" s="280"/>
      <c r="K108" s="17">
        <v>0</v>
      </c>
      <c r="L108" s="17">
        <v>0</v>
      </c>
      <c r="M108" s="17">
        <v>0</v>
      </c>
      <c r="N108" s="17">
        <v>0</v>
      </c>
    </row>
    <row r="109" spans="1:14" ht="15" hidden="1">
      <c r="A109" s="489" t="s">
        <v>198</v>
      </c>
      <c r="B109" s="489"/>
      <c r="C109" s="489"/>
      <c r="D109" s="489"/>
      <c r="E109" s="489"/>
      <c r="F109" s="16" t="s">
        <v>199</v>
      </c>
      <c r="G109" s="280"/>
      <c r="H109" s="280"/>
      <c r="I109" s="280"/>
      <c r="J109" s="280"/>
      <c r="K109" s="17">
        <v>0</v>
      </c>
      <c r="L109" s="17">
        <v>0</v>
      </c>
      <c r="M109" s="17">
        <v>0</v>
      </c>
      <c r="N109" s="17">
        <v>0</v>
      </c>
    </row>
    <row r="110" spans="1:14" ht="1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</row>
  </sheetData>
  <sheetProtection/>
  <mergeCells count="112">
    <mergeCell ref="A105:E105"/>
    <mergeCell ref="A106:E106"/>
    <mergeCell ref="A107:E107"/>
    <mergeCell ref="A108:E108"/>
    <mergeCell ref="A109:E109"/>
    <mergeCell ref="A99:E99"/>
    <mergeCell ref="A100:E100"/>
    <mergeCell ref="A101:E101"/>
    <mergeCell ref="A102:E102"/>
    <mergeCell ref="A103:E103"/>
    <mergeCell ref="A92:E92"/>
    <mergeCell ref="A104:E104"/>
    <mergeCell ref="A93:E93"/>
    <mergeCell ref="A94:E94"/>
    <mergeCell ref="A95:E95"/>
    <mergeCell ref="A96:E96"/>
    <mergeCell ref="A97:E97"/>
    <mergeCell ref="A98:E98"/>
    <mergeCell ref="A86:E86"/>
    <mergeCell ref="A87:E87"/>
    <mergeCell ref="A88:E88"/>
    <mergeCell ref="A89:E89"/>
    <mergeCell ref="A90:E90"/>
    <mergeCell ref="A91:E91"/>
    <mergeCell ref="A80:E80"/>
    <mergeCell ref="A81:E81"/>
    <mergeCell ref="A82:E82"/>
    <mergeCell ref="A83:E83"/>
    <mergeCell ref="A84:E84"/>
    <mergeCell ref="A85:E85"/>
    <mergeCell ref="A74:E74"/>
    <mergeCell ref="A75:E75"/>
    <mergeCell ref="A76:E76"/>
    <mergeCell ref="A77:E77"/>
    <mergeCell ref="A78:E78"/>
    <mergeCell ref="A79:E79"/>
    <mergeCell ref="A68:E68"/>
    <mergeCell ref="A69:E69"/>
    <mergeCell ref="A70:N70"/>
    <mergeCell ref="A71:E71"/>
    <mergeCell ref="A72:E72"/>
    <mergeCell ref="A73:E73"/>
    <mergeCell ref="A62:E62"/>
    <mergeCell ref="A63:E63"/>
    <mergeCell ref="A64:E64"/>
    <mergeCell ref="A65:E65"/>
    <mergeCell ref="A66:E66"/>
    <mergeCell ref="A67:E67"/>
    <mergeCell ref="A56:E56"/>
    <mergeCell ref="A57:E57"/>
    <mergeCell ref="A58:E58"/>
    <mergeCell ref="A59:E59"/>
    <mergeCell ref="A60:E60"/>
    <mergeCell ref="A61:E61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32:E32"/>
    <mergeCell ref="A33:E33"/>
    <mergeCell ref="A34:E34"/>
    <mergeCell ref="A35:E35"/>
    <mergeCell ref="A36:E36"/>
    <mergeCell ref="A37:E37"/>
    <mergeCell ref="A26:E26"/>
    <mergeCell ref="A27:E27"/>
    <mergeCell ref="A28:E28"/>
    <mergeCell ref="A29:E29"/>
    <mergeCell ref="A30:E30"/>
    <mergeCell ref="A31:E31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8:E18"/>
    <mergeCell ref="A19:E19"/>
    <mergeCell ref="A9:E9"/>
    <mergeCell ref="A10:E10"/>
    <mergeCell ref="A11:E11"/>
    <mergeCell ref="A12:E12"/>
    <mergeCell ref="A13:E13"/>
    <mergeCell ref="G7:J7"/>
    <mergeCell ref="A1:N1"/>
    <mergeCell ref="A3:N3"/>
    <mergeCell ref="A4:N4"/>
    <mergeCell ref="A5:D6"/>
    <mergeCell ref="A7:A8"/>
    <mergeCell ref="B7:B8"/>
    <mergeCell ref="C7:C8"/>
    <mergeCell ref="D7:E8"/>
    <mergeCell ref="F7:F8"/>
    <mergeCell ref="K7:N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17" r:id="rId1"/>
  <headerFooter>
    <oddHeader>&amp;R10 . melléklet a    /2023.(XI.13) társulási határozathoz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0"/>
  <sheetViews>
    <sheetView view="pageLayout" workbookViewId="0" topLeftCell="E1">
      <selection activeCell="K82" sqref="K82"/>
    </sheetView>
  </sheetViews>
  <sheetFormatPr defaultColWidth="9.140625" defaultRowHeight="12.75"/>
  <cols>
    <col min="1" max="1" width="4.28125" style="25" customWidth="1"/>
    <col min="2" max="3" width="2.8515625" style="25" customWidth="1"/>
    <col min="4" max="4" width="5.28125" style="25" customWidth="1"/>
    <col min="5" max="5" width="49.28125" style="26" customWidth="1"/>
    <col min="6" max="6" width="7.421875" style="2" customWidth="1"/>
    <col min="7" max="7" width="14.8515625" style="281" customWidth="1"/>
    <col min="8" max="8" width="14.421875" style="281" customWidth="1"/>
    <col min="9" max="9" width="15.7109375" style="281" customWidth="1"/>
    <col min="10" max="10" width="16.8515625" style="281" customWidth="1"/>
    <col min="11" max="11" width="14.8515625" style="2" customWidth="1"/>
    <col min="12" max="12" width="13.7109375" style="2" customWidth="1"/>
    <col min="13" max="13" width="15.00390625" style="2" customWidth="1"/>
    <col min="14" max="14" width="16.00390625" style="2" customWidth="1"/>
    <col min="15" max="16384" width="9.140625" style="2" customWidth="1"/>
  </cols>
  <sheetData>
    <row r="1" spans="1:14" s="1" customFormat="1" ht="11.25">
      <c r="A1" s="496"/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</row>
    <row r="2" spans="1:5" ht="15">
      <c r="A2" s="2"/>
      <c r="B2" s="2"/>
      <c r="C2" s="2"/>
      <c r="D2" s="2"/>
      <c r="E2" s="2"/>
    </row>
    <row r="3" spans="1:14" s="3" customFormat="1" ht="31.5" customHeight="1">
      <c r="A3" s="498" t="s">
        <v>200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</row>
    <row r="4" spans="1:14" ht="15">
      <c r="A4" s="500" t="s">
        <v>11</v>
      </c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</row>
    <row r="5" spans="1:14" s="8" customFormat="1" ht="14.25">
      <c r="A5" s="520" t="s">
        <v>12</v>
      </c>
      <c r="B5" s="521"/>
      <c r="C5" s="521"/>
      <c r="D5" s="521"/>
      <c r="E5" s="5" t="s">
        <v>201</v>
      </c>
      <c r="F5" s="6"/>
      <c r="G5" s="6"/>
      <c r="H5" s="6"/>
      <c r="I5" s="6"/>
      <c r="J5" s="6"/>
      <c r="K5" s="6"/>
      <c r="L5" s="6"/>
      <c r="M5" s="6"/>
      <c r="N5" s="7"/>
    </row>
    <row r="6" spans="1:14" ht="15">
      <c r="A6" s="522"/>
      <c r="B6" s="522"/>
      <c r="C6" s="522"/>
      <c r="D6" s="522"/>
      <c r="E6" s="9"/>
      <c r="F6" s="10"/>
      <c r="G6" s="10"/>
      <c r="H6" s="10"/>
      <c r="I6" s="10"/>
      <c r="J6" s="10"/>
      <c r="K6" s="10"/>
      <c r="L6" s="10"/>
      <c r="M6" s="10"/>
      <c r="N6" s="11"/>
    </row>
    <row r="7" spans="1:14" ht="15">
      <c r="A7" s="523" t="s">
        <v>8</v>
      </c>
      <c r="B7" s="523" t="s">
        <v>13</v>
      </c>
      <c r="C7" s="523" t="s">
        <v>14</v>
      </c>
      <c r="D7" s="525" t="s">
        <v>15</v>
      </c>
      <c r="E7" s="524"/>
      <c r="F7" s="526" t="s">
        <v>10</v>
      </c>
      <c r="G7" s="527" t="s">
        <v>417</v>
      </c>
      <c r="H7" s="524"/>
      <c r="I7" s="524"/>
      <c r="J7" s="524"/>
      <c r="K7" s="527" t="s">
        <v>418</v>
      </c>
      <c r="L7" s="524"/>
      <c r="M7" s="524"/>
      <c r="N7" s="524"/>
    </row>
    <row r="8" spans="1:14" ht="30">
      <c r="A8" s="524"/>
      <c r="B8" s="524"/>
      <c r="C8" s="524"/>
      <c r="D8" s="524"/>
      <c r="E8" s="524"/>
      <c r="F8" s="524"/>
      <c r="G8" s="283" t="s">
        <v>16</v>
      </c>
      <c r="H8" s="283" t="s">
        <v>17</v>
      </c>
      <c r="I8" s="283" t="s">
        <v>18</v>
      </c>
      <c r="J8" s="282" t="s">
        <v>7</v>
      </c>
      <c r="K8" s="12" t="s">
        <v>16</v>
      </c>
      <c r="L8" s="12" t="s">
        <v>17</v>
      </c>
      <c r="M8" s="12" t="s">
        <v>18</v>
      </c>
      <c r="N8" s="13" t="s">
        <v>7</v>
      </c>
    </row>
    <row r="9" spans="1:14" s="8" customFormat="1" ht="14.25">
      <c r="A9" s="488" t="s">
        <v>19</v>
      </c>
      <c r="B9" s="488"/>
      <c r="C9" s="488"/>
      <c r="D9" s="488"/>
      <c r="E9" s="488"/>
      <c r="F9" s="14"/>
      <c r="G9" s="15">
        <f aca="true" t="shared" si="0" ref="G9:N9">G10+G56</f>
        <v>490724556</v>
      </c>
      <c r="H9" s="15">
        <f t="shared" si="0"/>
        <v>0</v>
      </c>
      <c r="I9" s="15">
        <f t="shared" si="0"/>
        <v>0</v>
      </c>
      <c r="J9" s="15">
        <f t="shared" si="0"/>
        <v>490724556</v>
      </c>
      <c r="K9" s="15">
        <f t="shared" si="0"/>
        <v>714793502</v>
      </c>
      <c r="L9" s="15">
        <f t="shared" si="0"/>
        <v>0</v>
      </c>
      <c r="M9" s="15">
        <f t="shared" si="0"/>
        <v>0</v>
      </c>
      <c r="N9" s="15">
        <f t="shared" si="0"/>
        <v>714793502</v>
      </c>
    </row>
    <row r="10" spans="1:14" s="8" customFormat="1" ht="14.25">
      <c r="A10" s="488" t="s">
        <v>20</v>
      </c>
      <c r="B10" s="488"/>
      <c r="C10" s="488"/>
      <c r="D10" s="488"/>
      <c r="E10" s="488"/>
      <c r="F10" s="14"/>
      <c r="G10" s="15">
        <f aca="true" t="shared" si="1" ref="G10:N10">G11+G40</f>
        <v>300000</v>
      </c>
      <c r="H10" s="15">
        <f t="shared" si="1"/>
        <v>0</v>
      </c>
      <c r="I10" s="15">
        <f t="shared" si="1"/>
        <v>0</v>
      </c>
      <c r="J10" s="15">
        <f t="shared" si="1"/>
        <v>300000</v>
      </c>
      <c r="K10" s="15">
        <f t="shared" si="1"/>
        <v>72156047</v>
      </c>
      <c r="L10" s="15">
        <f t="shared" si="1"/>
        <v>0</v>
      </c>
      <c r="M10" s="15">
        <f t="shared" si="1"/>
        <v>0</v>
      </c>
      <c r="N10" s="15">
        <f t="shared" si="1"/>
        <v>72156047</v>
      </c>
    </row>
    <row r="11" spans="1:14" s="8" customFormat="1" ht="14.25">
      <c r="A11" s="488" t="s">
        <v>21</v>
      </c>
      <c r="B11" s="488"/>
      <c r="C11" s="488"/>
      <c r="D11" s="488"/>
      <c r="E11" s="488"/>
      <c r="F11" s="14"/>
      <c r="G11" s="15">
        <f aca="true" t="shared" si="2" ref="G11:N11">G12+G19+G24+G36</f>
        <v>300000</v>
      </c>
      <c r="H11" s="15">
        <f t="shared" si="2"/>
        <v>0</v>
      </c>
      <c r="I11" s="15">
        <f t="shared" si="2"/>
        <v>0</v>
      </c>
      <c r="J11" s="15">
        <f t="shared" si="2"/>
        <v>300000</v>
      </c>
      <c r="K11" s="15">
        <f t="shared" si="2"/>
        <v>72156047</v>
      </c>
      <c r="L11" s="15">
        <f t="shared" si="2"/>
        <v>0</v>
      </c>
      <c r="M11" s="15">
        <f t="shared" si="2"/>
        <v>0</v>
      </c>
      <c r="N11" s="15">
        <f t="shared" si="2"/>
        <v>72156047</v>
      </c>
    </row>
    <row r="12" spans="1:14" s="8" customFormat="1" ht="14.25">
      <c r="A12" s="488" t="s">
        <v>22</v>
      </c>
      <c r="B12" s="488"/>
      <c r="C12" s="488"/>
      <c r="D12" s="488"/>
      <c r="E12" s="488"/>
      <c r="F12" s="14" t="s">
        <v>23</v>
      </c>
      <c r="G12" s="15">
        <v>0</v>
      </c>
      <c r="H12" s="15">
        <v>0</v>
      </c>
      <c r="I12" s="15">
        <v>0</v>
      </c>
      <c r="J12" s="15">
        <v>0</v>
      </c>
      <c r="K12" s="15">
        <f>K18</f>
        <v>71576047</v>
      </c>
      <c r="L12" s="15">
        <v>0</v>
      </c>
      <c r="M12" s="15">
        <v>0</v>
      </c>
      <c r="N12" s="15">
        <f>N18</f>
        <v>71576047</v>
      </c>
    </row>
    <row r="13" spans="1:14" ht="15" hidden="1">
      <c r="A13" s="489" t="s">
        <v>24</v>
      </c>
      <c r="B13" s="489"/>
      <c r="C13" s="489"/>
      <c r="D13" s="489"/>
      <c r="E13" s="489"/>
      <c r="F13" s="16" t="s">
        <v>25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</row>
    <row r="14" spans="1:14" ht="15" hidden="1">
      <c r="A14" s="490" t="s">
        <v>26</v>
      </c>
      <c r="B14" s="490"/>
      <c r="C14" s="490"/>
      <c r="D14" s="490"/>
      <c r="E14" s="490"/>
      <c r="F14" s="18" t="s">
        <v>27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</row>
    <row r="15" spans="1:14" ht="15" hidden="1">
      <c r="A15" s="490" t="s">
        <v>28</v>
      </c>
      <c r="B15" s="490"/>
      <c r="C15" s="490"/>
      <c r="D15" s="490"/>
      <c r="E15" s="490"/>
      <c r="F15" s="18" t="s">
        <v>29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</row>
    <row r="16" spans="1:14" ht="15" hidden="1">
      <c r="A16" s="490" t="s">
        <v>30</v>
      </c>
      <c r="B16" s="490"/>
      <c r="C16" s="490"/>
      <c r="D16" s="490"/>
      <c r="E16" s="490"/>
      <c r="F16" s="18" t="s">
        <v>31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</row>
    <row r="17" spans="1:14" ht="15" hidden="1">
      <c r="A17" s="490" t="s">
        <v>32</v>
      </c>
      <c r="B17" s="490"/>
      <c r="C17" s="490"/>
      <c r="D17" s="490"/>
      <c r="E17" s="490"/>
      <c r="F17" s="18" t="s">
        <v>33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</row>
    <row r="18" spans="1:14" ht="15">
      <c r="A18" s="490" t="s">
        <v>34</v>
      </c>
      <c r="B18" s="490"/>
      <c r="C18" s="490"/>
      <c r="D18" s="490"/>
      <c r="E18" s="490"/>
      <c r="F18" s="18" t="s">
        <v>35</v>
      </c>
      <c r="G18" s="19">
        <v>0</v>
      </c>
      <c r="H18" s="19">
        <v>0</v>
      </c>
      <c r="I18" s="19">
        <v>0</v>
      </c>
      <c r="J18" s="19">
        <v>0</v>
      </c>
      <c r="K18" s="19">
        <v>71576047</v>
      </c>
      <c r="L18" s="19">
        <v>0</v>
      </c>
      <c r="M18" s="19">
        <v>0</v>
      </c>
      <c r="N18" s="19">
        <f>SUM(K18:M18)</f>
        <v>71576047</v>
      </c>
    </row>
    <row r="19" spans="1:14" s="8" customFormat="1" ht="14.25">
      <c r="A19" s="488" t="s">
        <v>36</v>
      </c>
      <c r="B19" s="488"/>
      <c r="C19" s="488"/>
      <c r="D19" s="488"/>
      <c r="E19" s="488"/>
      <c r="F19" s="14" t="s">
        <v>37</v>
      </c>
      <c r="G19" s="15">
        <f aca="true" t="shared" si="3" ref="G19:N19">SUM(G23)</f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  <c r="K19" s="15">
        <f t="shared" si="3"/>
        <v>0</v>
      </c>
      <c r="L19" s="15">
        <f t="shared" si="3"/>
        <v>0</v>
      </c>
      <c r="M19" s="15">
        <f t="shared" si="3"/>
        <v>0</v>
      </c>
      <c r="N19" s="15">
        <f t="shared" si="3"/>
        <v>0</v>
      </c>
    </row>
    <row r="20" spans="1:14" ht="15" hidden="1">
      <c r="A20" s="489" t="s">
        <v>38</v>
      </c>
      <c r="B20" s="489"/>
      <c r="C20" s="489"/>
      <c r="D20" s="489"/>
      <c r="E20" s="489"/>
      <c r="F20" s="16" t="s">
        <v>39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</row>
    <row r="21" spans="1:14" ht="15" hidden="1">
      <c r="A21" s="490" t="s">
        <v>40</v>
      </c>
      <c r="B21" s="490"/>
      <c r="C21" s="490"/>
      <c r="D21" s="490"/>
      <c r="E21" s="490"/>
      <c r="F21" s="18" t="s">
        <v>41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</row>
    <row r="22" spans="1:14" ht="15" hidden="1">
      <c r="A22" s="490" t="s">
        <v>42</v>
      </c>
      <c r="B22" s="490"/>
      <c r="C22" s="490"/>
      <c r="D22" s="490"/>
      <c r="E22" s="490"/>
      <c r="F22" s="18" t="s">
        <v>43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</row>
    <row r="23" spans="1:14" ht="15">
      <c r="A23" s="490" t="s">
        <v>44</v>
      </c>
      <c r="B23" s="490"/>
      <c r="C23" s="490"/>
      <c r="D23" s="490"/>
      <c r="E23" s="490"/>
      <c r="F23" s="18" t="s">
        <v>45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</row>
    <row r="24" spans="1:14" s="8" customFormat="1" ht="14.25">
      <c r="A24" s="488" t="s">
        <v>46</v>
      </c>
      <c r="B24" s="488"/>
      <c r="C24" s="488"/>
      <c r="D24" s="488"/>
      <c r="E24" s="488"/>
      <c r="F24" s="14" t="s">
        <v>47</v>
      </c>
      <c r="G24" s="15">
        <f aca="true" t="shared" si="4" ref="G24:N24">SUM(G25:G35)</f>
        <v>300000</v>
      </c>
      <c r="H24" s="15">
        <f t="shared" si="4"/>
        <v>0</v>
      </c>
      <c r="I24" s="15">
        <f t="shared" si="4"/>
        <v>0</v>
      </c>
      <c r="J24" s="29">
        <f t="shared" si="4"/>
        <v>300000</v>
      </c>
      <c r="K24" s="15">
        <f>SUM(K25:K35)</f>
        <v>580000</v>
      </c>
      <c r="L24" s="15">
        <f t="shared" si="4"/>
        <v>0</v>
      </c>
      <c r="M24" s="15">
        <f t="shared" si="4"/>
        <v>0</v>
      </c>
      <c r="N24" s="29">
        <f t="shared" si="4"/>
        <v>580000</v>
      </c>
    </row>
    <row r="25" spans="1:14" ht="15">
      <c r="A25" s="489" t="s">
        <v>48</v>
      </c>
      <c r="B25" s="489"/>
      <c r="C25" s="489"/>
      <c r="D25" s="489"/>
      <c r="E25" s="489"/>
      <c r="F25" s="16" t="s">
        <v>49</v>
      </c>
      <c r="G25" s="17">
        <v>0</v>
      </c>
      <c r="H25" s="17">
        <v>0</v>
      </c>
      <c r="I25" s="27">
        <v>0</v>
      </c>
      <c r="J25" s="17">
        <f>SUM(G25:I25)</f>
        <v>0</v>
      </c>
      <c r="K25" s="17">
        <v>0</v>
      </c>
      <c r="L25" s="17">
        <v>0</v>
      </c>
      <c r="M25" s="27">
        <v>0</v>
      </c>
      <c r="N25" s="17">
        <f>SUM(K25:M25)</f>
        <v>0</v>
      </c>
    </row>
    <row r="26" spans="1:14" ht="15">
      <c r="A26" s="490" t="s">
        <v>50</v>
      </c>
      <c r="B26" s="490"/>
      <c r="C26" s="490"/>
      <c r="D26" s="490"/>
      <c r="E26" s="490"/>
      <c r="F26" s="18" t="s">
        <v>51</v>
      </c>
      <c r="G26" s="19">
        <v>0</v>
      </c>
      <c r="H26" s="19">
        <v>0</v>
      </c>
      <c r="I26" s="28">
        <v>0</v>
      </c>
      <c r="J26" s="19">
        <f aca="true" t="shared" si="5" ref="J26:J35">SUM(G26:I26)</f>
        <v>0</v>
      </c>
      <c r="K26" s="19">
        <v>0</v>
      </c>
      <c r="L26" s="19">
        <v>0</v>
      </c>
      <c r="M26" s="28">
        <v>0</v>
      </c>
      <c r="N26" s="19">
        <f aca="true" t="shared" si="6" ref="N26:N35">SUM(K26:M26)</f>
        <v>0</v>
      </c>
    </row>
    <row r="27" spans="1:14" ht="15">
      <c r="A27" s="490" t="s">
        <v>52</v>
      </c>
      <c r="B27" s="490"/>
      <c r="C27" s="490"/>
      <c r="D27" s="490"/>
      <c r="E27" s="490"/>
      <c r="F27" s="18" t="s">
        <v>53</v>
      </c>
      <c r="G27" s="19">
        <v>0</v>
      </c>
      <c r="H27" s="19">
        <v>0</v>
      </c>
      <c r="I27" s="28">
        <v>0</v>
      </c>
      <c r="J27" s="19">
        <f t="shared" si="5"/>
        <v>0</v>
      </c>
      <c r="K27" s="19">
        <v>280000</v>
      </c>
      <c r="L27" s="19">
        <v>0</v>
      </c>
      <c r="M27" s="28">
        <v>0</v>
      </c>
      <c r="N27" s="19">
        <f t="shared" si="6"/>
        <v>280000</v>
      </c>
    </row>
    <row r="28" spans="1:14" ht="15">
      <c r="A28" s="490" t="s">
        <v>54</v>
      </c>
      <c r="B28" s="490"/>
      <c r="C28" s="490"/>
      <c r="D28" s="490"/>
      <c r="E28" s="490"/>
      <c r="F28" s="18" t="s">
        <v>55</v>
      </c>
      <c r="G28" s="19"/>
      <c r="H28" s="19">
        <v>0</v>
      </c>
      <c r="I28" s="28">
        <v>0</v>
      </c>
      <c r="J28" s="19">
        <f t="shared" si="5"/>
        <v>0</v>
      </c>
      <c r="K28" s="19"/>
      <c r="L28" s="19">
        <v>0</v>
      </c>
      <c r="M28" s="28">
        <v>0</v>
      </c>
      <c r="N28" s="19">
        <f t="shared" si="6"/>
        <v>0</v>
      </c>
    </row>
    <row r="29" spans="1:14" ht="15">
      <c r="A29" s="490" t="s">
        <v>56</v>
      </c>
      <c r="B29" s="490"/>
      <c r="C29" s="490"/>
      <c r="D29" s="490"/>
      <c r="E29" s="490"/>
      <c r="F29" s="18" t="s">
        <v>57</v>
      </c>
      <c r="G29" s="19">
        <v>300000</v>
      </c>
      <c r="H29" s="19">
        <v>0</v>
      </c>
      <c r="I29" s="28">
        <v>0</v>
      </c>
      <c r="J29" s="19">
        <f t="shared" si="5"/>
        <v>300000</v>
      </c>
      <c r="K29" s="19">
        <v>300000</v>
      </c>
      <c r="L29" s="19">
        <v>0</v>
      </c>
      <c r="M29" s="28">
        <v>0</v>
      </c>
      <c r="N29" s="19">
        <f t="shared" si="6"/>
        <v>300000</v>
      </c>
    </row>
    <row r="30" spans="1:14" ht="15">
      <c r="A30" s="490" t="s">
        <v>58</v>
      </c>
      <c r="B30" s="490"/>
      <c r="C30" s="490"/>
      <c r="D30" s="490"/>
      <c r="E30" s="490"/>
      <c r="F30" s="18" t="s">
        <v>59</v>
      </c>
      <c r="G30" s="19"/>
      <c r="H30" s="19">
        <v>0</v>
      </c>
      <c r="I30" s="28">
        <v>0</v>
      </c>
      <c r="J30" s="19">
        <f t="shared" si="5"/>
        <v>0</v>
      </c>
      <c r="K30" s="19">
        <v>0</v>
      </c>
      <c r="L30" s="19">
        <v>0</v>
      </c>
      <c r="M30" s="28">
        <v>0</v>
      </c>
      <c r="N30" s="19">
        <f t="shared" si="6"/>
        <v>0</v>
      </c>
    </row>
    <row r="31" spans="1:14" ht="15">
      <c r="A31" s="490" t="s">
        <v>60</v>
      </c>
      <c r="B31" s="490"/>
      <c r="C31" s="490"/>
      <c r="D31" s="490"/>
      <c r="E31" s="490"/>
      <c r="F31" s="18" t="s">
        <v>61</v>
      </c>
      <c r="G31" s="19">
        <v>0</v>
      </c>
      <c r="H31" s="19">
        <v>0</v>
      </c>
      <c r="I31" s="28">
        <v>0</v>
      </c>
      <c r="J31" s="19">
        <f t="shared" si="5"/>
        <v>0</v>
      </c>
      <c r="K31" s="19">
        <v>0</v>
      </c>
      <c r="L31" s="19">
        <v>0</v>
      </c>
      <c r="M31" s="28">
        <v>0</v>
      </c>
      <c r="N31" s="19">
        <f t="shared" si="6"/>
        <v>0</v>
      </c>
    </row>
    <row r="32" spans="1:14" ht="15">
      <c r="A32" s="490" t="s">
        <v>62</v>
      </c>
      <c r="B32" s="490"/>
      <c r="C32" s="490"/>
      <c r="D32" s="490"/>
      <c r="E32" s="490"/>
      <c r="F32" s="18" t="s">
        <v>63</v>
      </c>
      <c r="G32" s="19">
        <v>0</v>
      </c>
      <c r="H32" s="19">
        <v>0</v>
      </c>
      <c r="I32" s="28">
        <v>0</v>
      </c>
      <c r="J32" s="19">
        <f t="shared" si="5"/>
        <v>0</v>
      </c>
      <c r="K32" s="19">
        <v>0</v>
      </c>
      <c r="L32" s="19">
        <v>0</v>
      </c>
      <c r="M32" s="28">
        <v>0</v>
      </c>
      <c r="N32" s="19">
        <f t="shared" si="6"/>
        <v>0</v>
      </c>
    </row>
    <row r="33" spans="1:14" ht="15">
      <c r="A33" s="490" t="s">
        <v>64</v>
      </c>
      <c r="B33" s="490"/>
      <c r="C33" s="490"/>
      <c r="D33" s="490"/>
      <c r="E33" s="490"/>
      <c r="F33" s="18" t="s">
        <v>65</v>
      </c>
      <c r="G33" s="19">
        <v>0</v>
      </c>
      <c r="H33" s="19">
        <v>0</v>
      </c>
      <c r="I33" s="28">
        <v>0</v>
      </c>
      <c r="J33" s="19">
        <f t="shared" si="5"/>
        <v>0</v>
      </c>
      <c r="K33" s="19">
        <v>0</v>
      </c>
      <c r="L33" s="19">
        <v>0</v>
      </c>
      <c r="M33" s="28">
        <v>0</v>
      </c>
      <c r="N33" s="19">
        <f t="shared" si="6"/>
        <v>0</v>
      </c>
    </row>
    <row r="34" spans="1:14" ht="15">
      <c r="A34" s="490" t="s">
        <v>66</v>
      </c>
      <c r="B34" s="490"/>
      <c r="C34" s="490"/>
      <c r="D34" s="490"/>
      <c r="E34" s="490"/>
      <c r="F34" s="18" t="s">
        <v>67</v>
      </c>
      <c r="G34" s="19">
        <v>0</v>
      </c>
      <c r="H34" s="19">
        <v>0</v>
      </c>
      <c r="I34" s="28">
        <v>0</v>
      </c>
      <c r="J34" s="19">
        <f t="shared" si="5"/>
        <v>0</v>
      </c>
      <c r="K34" s="19">
        <v>0</v>
      </c>
      <c r="L34" s="19">
        <v>0</v>
      </c>
      <c r="M34" s="28">
        <v>0</v>
      </c>
      <c r="N34" s="19">
        <f t="shared" si="6"/>
        <v>0</v>
      </c>
    </row>
    <row r="35" spans="1:14" ht="15">
      <c r="A35" s="490" t="s">
        <v>68</v>
      </c>
      <c r="B35" s="490"/>
      <c r="C35" s="490"/>
      <c r="D35" s="490"/>
      <c r="E35" s="490"/>
      <c r="F35" s="18" t="s">
        <v>69</v>
      </c>
      <c r="G35" s="19">
        <v>0</v>
      </c>
      <c r="H35" s="19">
        <v>0</v>
      </c>
      <c r="I35" s="28">
        <v>0</v>
      </c>
      <c r="J35" s="31">
        <f t="shared" si="5"/>
        <v>0</v>
      </c>
      <c r="K35" s="19">
        <v>0</v>
      </c>
      <c r="L35" s="19">
        <v>0</v>
      </c>
      <c r="M35" s="28">
        <v>0</v>
      </c>
      <c r="N35" s="31">
        <f t="shared" si="6"/>
        <v>0</v>
      </c>
    </row>
    <row r="36" spans="1:14" s="8" customFormat="1" ht="14.25">
      <c r="A36" s="488" t="s">
        <v>70</v>
      </c>
      <c r="B36" s="488"/>
      <c r="C36" s="488"/>
      <c r="D36" s="488"/>
      <c r="E36" s="488"/>
      <c r="F36" s="14" t="s">
        <v>71</v>
      </c>
      <c r="G36" s="15">
        <v>0</v>
      </c>
      <c r="H36" s="15">
        <v>0</v>
      </c>
      <c r="I36" s="15">
        <v>0</v>
      </c>
      <c r="J36" s="30">
        <v>0</v>
      </c>
      <c r="K36" s="15">
        <f>SUM(K39)</f>
        <v>0</v>
      </c>
      <c r="L36" s="15">
        <v>0</v>
      </c>
      <c r="M36" s="15">
        <v>0</v>
      </c>
      <c r="N36" s="30">
        <f>SUM(K36:M36)</f>
        <v>0</v>
      </c>
    </row>
    <row r="37" spans="1:14" ht="15" hidden="1">
      <c r="A37" s="489" t="s">
        <v>72</v>
      </c>
      <c r="B37" s="489"/>
      <c r="C37" s="489"/>
      <c r="D37" s="489"/>
      <c r="E37" s="489"/>
      <c r="F37" s="16" t="s">
        <v>73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30">
        <f>SUM(K37:M37)</f>
        <v>0</v>
      </c>
    </row>
    <row r="38" spans="1:14" ht="15" hidden="1">
      <c r="A38" s="490" t="s">
        <v>74</v>
      </c>
      <c r="B38" s="490"/>
      <c r="C38" s="490"/>
      <c r="D38" s="490"/>
      <c r="E38" s="490"/>
      <c r="F38" s="18" t="s">
        <v>75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30">
        <f>SUM(K38:M38)</f>
        <v>0</v>
      </c>
    </row>
    <row r="39" spans="1:14" ht="15">
      <c r="A39" s="490" t="s">
        <v>76</v>
      </c>
      <c r="B39" s="490"/>
      <c r="C39" s="490"/>
      <c r="D39" s="490"/>
      <c r="E39" s="490"/>
      <c r="F39" s="18" t="s">
        <v>77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311">
        <f>SUM(K39:M39)</f>
        <v>0</v>
      </c>
    </row>
    <row r="40" spans="1:14" s="8" customFormat="1" ht="14.25">
      <c r="A40" s="488" t="s">
        <v>78</v>
      </c>
      <c r="B40" s="488"/>
      <c r="C40" s="488"/>
      <c r="D40" s="488"/>
      <c r="E40" s="488"/>
      <c r="F40" s="14"/>
      <c r="G40" s="15">
        <v>0</v>
      </c>
      <c r="H40" s="15">
        <v>0</v>
      </c>
      <c r="I40" s="15">
        <v>0</v>
      </c>
      <c r="J40" s="15">
        <v>0</v>
      </c>
      <c r="K40" s="15">
        <f>K41+K47+K52</f>
        <v>0</v>
      </c>
      <c r="L40" s="15">
        <v>0</v>
      </c>
      <c r="M40" s="15">
        <v>0</v>
      </c>
      <c r="N40" s="15">
        <f>N41+N47+N52</f>
        <v>0</v>
      </c>
    </row>
    <row r="41" spans="1:14" s="8" customFormat="1" ht="14.25">
      <c r="A41" s="488" t="s">
        <v>79</v>
      </c>
      <c r="B41" s="488"/>
      <c r="C41" s="488"/>
      <c r="D41" s="488"/>
      <c r="E41" s="488"/>
      <c r="F41" s="14" t="s">
        <v>80</v>
      </c>
      <c r="G41" s="15">
        <v>0</v>
      </c>
      <c r="H41" s="15">
        <v>0</v>
      </c>
      <c r="I41" s="15">
        <v>0</v>
      </c>
      <c r="J41" s="15">
        <v>0</v>
      </c>
      <c r="K41" s="15">
        <f>K42+K46</f>
        <v>0</v>
      </c>
      <c r="L41" s="15">
        <v>0</v>
      </c>
      <c r="M41" s="15">
        <v>0</v>
      </c>
      <c r="N41" s="15">
        <f>N42+N46</f>
        <v>0</v>
      </c>
    </row>
    <row r="42" spans="1:14" ht="15">
      <c r="A42" s="489" t="s">
        <v>81</v>
      </c>
      <c r="B42" s="489"/>
      <c r="C42" s="489"/>
      <c r="D42" s="489"/>
      <c r="E42" s="489"/>
      <c r="F42" s="16" t="s">
        <v>82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</row>
    <row r="43" spans="1:14" ht="15" hidden="1">
      <c r="A43" s="490" t="s">
        <v>83</v>
      </c>
      <c r="B43" s="490"/>
      <c r="C43" s="490"/>
      <c r="D43" s="490"/>
      <c r="E43" s="490"/>
      <c r="F43" s="18" t="s">
        <v>84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</row>
    <row r="44" spans="1:14" ht="15" hidden="1">
      <c r="A44" s="490" t="s">
        <v>85</v>
      </c>
      <c r="B44" s="490"/>
      <c r="C44" s="490"/>
      <c r="D44" s="490"/>
      <c r="E44" s="490"/>
      <c r="F44" s="18" t="s">
        <v>86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</row>
    <row r="45" spans="1:14" ht="15" hidden="1">
      <c r="A45" s="490" t="s">
        <v>87</v>
      </c>
      <c r="B45" s="490"/>
      <c r="C45" s="490"/>
      <c r="D45" s="490"/>
      <c r="E45" s="490"/>
      <c r="F45" s="18" t="s">
        <v>88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</row>
    <row r="46" spans="1:14" ht="15">
      <c r="A46" s="490" t="s">
        <v>89</v>
      </c>
      <c r="B46" s="490"/>
      <c r="C46" s="490"/>
      <c r="D46" s="490"/>
      <c r="E46" s="490"/>
      <c r="F46" s="18" t="s">
        <v>90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f>SUM(K46:M46)</f>
        <v>0</v>
      </c>
    </row>
    <row r="47" spans="1:14" s="8" customFormat="1" ht="14.25">
      <c r="A47" s="488" t="s">
        <v>91</v>
      </c>
      <c r="B47" s="488"/>
      <c r="C47" s="488"/>
      <c r="D47" s="488"/>
      <c r="E47" s="488"/>
      <c r="F47" s="14" t="s">
        <v>92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</row>
    <row r="48" spans="1:14" ht="15">
      <c r="A48" s="489" t="s">
        <v>93</v>
      </c>
      <c r="B48" s="489"/>
      <c r="C48" s="489"/>
      <c r="D48" s="489"/>
      <c r="E48" s="489"/>
      <c r="F48" s="16" t="s">
        <v>94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</row>
    <row r="49" spans="1:14" ht="15">
      <c r="A49" s="490" t="s">
        <v>95</v>
      </c>
      <c r="B49" s="490"/>
      <c r="C49" s="490"/>
      <c r="D49" s="490"/>
      <c r="E49" s="490"/>
      <c r="F49" s="18" t="s">
        <v>96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</row>
    <row r="50" spans="1:14" ht="15">
      <c r="A50" s="490" t="s">
        <v>97</v>
      </c>
      <c r="B50" s="490"/>
      <c r="C50" s="490"/>
      <c r="D50" s="490"/>
      <c r="E50" s="490"/>
      <c r="F50" s="18" t="s">
        <v>98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</row>
    <row r="51" spans="1:14" ht="15">
      <c r="A51" s="490" t="s">
        <v>99</v>
      </c>
      <c r="B51" s="490"/>
      <c r="C51" s="490"/>
      <c r="D51" s="490"/>
      <c r="E51" s="490"/>
      <c r="F51" s="18" t="s">
        <v>100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</row>
    <row r="52" spans="1:14" s="8" customFormat="1" ht="14.25">
      <c r="A52" s="488" t="s">
        <v>101</v>
      </c>
      <c r="B52" s="488"/>
      <c r="C52" s="488"/>
      <c r="D52" s="488"/>
      <c r="E52" s="488"/>
      <c r="F52" s="14" t="s">
        <v>102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</row>
    <row r="53" spans="1:14" ht="15" hidden="1">
      <c r="A53" s="489" t="s">
        <v>103</v>
      </c>
      <c r="B53" s="489"/>
      <c r="C53" s="489"/>
      <c r="D53" s="489"/>
      <c r="E53" s="489"/>
      <c r="F53" s="16" t="s">
        <v>104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</row>
    <row r="54" spans="1:14" ht="15" hidden="1">
      <c r="A54" s="490" t="s">
        <v>105</v>
      </c>
      <c r="B54" s="490"/>
      <c r="C54" s="490"/>
      <c r="D54" s="490"/>
      <c r="E54" s="490"/>
      <c r="F54" s="18" t="s">
        <v>106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</row>
    <row r="55" spans="1:14" ht="15">
      <c r="A55" s="490" t="s">
        <v>107</v>
      </c>
      <c r="B55" s="490"/>
      <c r="C55" s="490"/>
      <c r="D55" s="490"/>
      <c r="E55" s="490"/>
      <c r="F55" s="18" t="s">
        <v>108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</row>
    <row r="56" spans="1:14" s="8" customFormat="1" ht="14.25">
      <c r="A56" s="488" t="s">
        <v>109</v>
      </c>
      <c r="B56" s="488"/>
      <c r="C56" s="488"/>
      <c r="D56" s="488"/>
      <c r="E56" s="488"/>
      <c r="F56" s="14" t="s">
        <v>110</v>
      </c>
      <c r="G56" s="15">
        <f aca="true" t="shared" si="7" ref="G56:N56">G57</f>
        <v>490424556</v>
      </c>
      <c r="H56" s="15">
        <f t="shared" si="7"/>
        <v>0</v>
      </c>
      <c r="I56" s="15">
        <f t="shared" si="7"/>
        <v>0</v>
      </c>
      <c r="J56" s="15">
        <f t="shared" si="7"/>
        <v>490424556</v>
      </c>
      <c r="K56" s="15">
        <f t="shared" si="7"/>
        <v>642637455</v>
      </c>
      <c r="L56" s="15">
        <f t="shared" si="7"/>
        <v>0</v>
      </c>
      <c r="M56" s="15">
        <f t="shared" si="7"/>
        <v>0</v>
      </c>
      <c r="N56" s="15">
        <f t="shared" si="7"/>
        <v>642637455</v>
      </c>
    </row>
    <row r="57" spans="1:14" s="8" customFormat="1" ht="14.25">
      <c r="A57" s="488" t="s">
        <v>111</v>
      </c>
      <c r="B57" s="488"/>
      <c r="C57" s="488"/>
      <c r="D57" s="488"/>
      <c r="E57" s="488"/>
      <c r="F57" s="14" t="s">
        <v>112</v>
      </c>
      <c r="G57" s="15">
        <f aca="true" t="shared" si="8" ref="G57:N57">G60+G66+G67</f>
        <v>490424556</v>
      </c>
      <c r="H57" s="15">
        <f t="shared" si="8"/>
        <v>0</v>
      </c>
      <c r="I57" s="15">
        <f t="shared" si="8"/>
        <v>0</v>
      </c>
      <c r="J57" s="15">
        <f t="shared" si="8"/>
        <v>490424556</v>
      </c>
      <c r="K57" s="15">
        <f t="shared" si="8"/>
        <v>642637455</v>
      </c>
      <c r="L57" s="15">
        <f t="shared" si="8"/>
        <v>0</v>
      </c>
      <c r="M57" s="15">
        <f t="shared" si="8"/>
        <v>0</v>
      </c>
      <c r="N57" s="15">
        <f t="shared" si="8"/>
        <v>642637455</v>
      </c>
    </row>
    <row r="58" spans="1:14" ht="15" hidden="1">
      <c r="A58" s="489" t="s">
        <v>113</v>
      </c>
      <c r="B58" s="489"/>
      <c r="C58" s="489"/>
      <c r="D58" s="489"/>
      <c r="E58" s="489"/>
      <c r="F58" s="16" t="s">
        <v>114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</row>
    <row r="59" spans="1:14" ht="15" hidden="1">
      <c r="A59" s="490" t="s">
        <v>115</v>
      </c>
      <c r="B59" s="490"/>
      <c r="C59" s="490"/>
      <c r="D59" s="490"/>
      <c r="E59" s="490"/>
      <c r="F59" s="18" t="s">
        <v>116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</row>
    <row r="60" spans="1:14" s="8" customFormat="1" ht="14.25">
      <c r="A60" s="488" t="s">
        <v>117</v>
      </c>
      <c r="B60" s="488"/>
      <c r="C60" s="488"/>
      <c r="D60" s="488"/>
      <c r="E60" s="488"/>
      <c r="F60" s="14" t="s">
        <v>118</v>
      </c>
      <c r="G60" s="15">
        <f aca="true" t="shared" si="9" ref="G60:N60">G61+G64</f>
        <v>0</v>
      </c>
      <c r="H60" s="15">
        <f t="shared" si="9"/>
        <v>0</v>
      </c>
      <c r="I60" s="15">
        <f t="shared" si="9"/>
        <v>0</v>
      </c>
      <c r="J60" s="15">
        <f t="shared" si="9"/>
        <v>0</v>
      </c>
      <c r="K60" s="15">
        <f t="shared" si="9"/>
        <v>15867474</v>
      </c>
      <c r="L60" s="15">
        <f t="shared" si="9"/>
        <v>0</v>
      </c>
      <c r="M60" s="15">
        <f t="shared" si="9"/>
        <v>0</v>
      </c>
      <c r="N60" s="15">
        <f t="shared" si="9"/>
        <v>15867474</v>
      </c>
    </row>
    <row r="61" spans="1:14" s="8" customFormat="1" ht="14.25">
      <c r="A61" s="488" t="s">
        <v>119</v>
      </c>
      <c r="B61" s="488"/>
      <c r="C61" s="488"/>
      <c r="D61" s="488"/>
      <c r="E61" s="488"/>
      <c r="F61" s="14" t="s">
        <v>120</v>
      </c>
      <c r="G61" s="15">
        <f>SUM(G62:G63)</f>
        <v>0</v>
      </c>
      <c r="H61" s="15">
        <v>0</v>
      </c>
      <c r="I61" s="15">
        <v>0</v>
      </c>
      <c r="J61" s="29">
        <f aca="true" t="shared" si="10" ref="J61:J67">SUM(G61:I61)</f>
        <v>0</v>
      </c>
      <c r="K61" s="15">
        <f>SUM(K62:K63)</f>
        <v>15867474</v>
      </c>
      <c r="L61" s="15">
        <v>0</v>
      </c>
      <c r="M61" s="15">
        <v>0</v>
      </c>
      <c r="N61" s="29">
        <f aca="true" t="shared" si="11" ref="N61:N67">SUM(K61:M61)</f>
        <v>15867474</v>
      </c>
    </row>
    <row r="62" spans="1:14" ht="15">
      <c r="A62" s="489" t="s">
        <v>121</v>
      </c>
      <c r="B62" s="489"/>
      <c r="C62" s="489"/>
      <c r="D62" s="489"/>
      <c r="E62" s="489"/>
      <c r="F62" s="16" t="s">
        <v>120</v>
      </c>
      <c r="G62" s="17">
        <v>0</v>
      </c>
      <c r="H62" s="17">
        <v>0</v>
      </c>
      <c r="I62" s="27">
        <v>0</v>
      </c>
      <c r="J62" s="17">
        <f t="shared" si="10"/>
        <v>0</v>
      </c>
      <c r="K62" s="17">
        <v>15867474</v>
      </c>
      <c r="L62" s="17">
        <v>0</v>
      </c>
      <c r="M62" s="27">
        <v>0</v>
      </c>
      <c r="N62" s="17">
        <f t="shared" si="11"/>
        <v>15867474</v>
      </c>
    </row>
    <row r="63" spans="1:14" ht="15">
      <c r="A63" s="490" t="s">
        <v>122</v>
      </c>
      <c r="B63" s="490"/>
      <c r="C63" s="490"/>
      <c r="D63" s="490"/>
      <c r="E63" s="490"/>
      <c r="F63" s="18" t="s">
        <v>120</v>
      </c>
      <c r="G63" s="19">
        <v>0</v>
      </c>
      <c r="H63" s="19">
        <v>0</v>
      </c>
      <c r="I63" s="28">
        <v>0</v>
      </c>
      <c r="J63" s="31">
        <f t="shared" si="10"/>
        <v>0</v>
      </c>
      <c r="K63" s="19">
        <v>0</v>
      </c>
      <c r="L63" s="19">
        <v>0</v>
      </c>
      <c r="M63" s="28">
        <v>0</v>
      </c>
      <c r="N63" s="31">
        <f t="shared" si="11"/>
        <v>0</v>
      </c>
    </row>
    <row r="64" spans="1:14" ht="15">
      <c r="A64" s="489" t="s">
        <v>123</v>
      </c>
      <c r="B64" s="489"/>
      <c r="C64" s="489"/>
      <c r="D64" s="489"/>
      <c r="E64" s="489"/>
      <c r="F64" s="16" t="s">
        <v>124</v>
      </c>
      <c r="G64" s="17">
        <v>0</v>
      </c>
      <c r="H64" s="17">
        <v>0</v>
      </c>
      <c r="I64" s="27">
        <v>0</v>
      </c>
      <c r="J64" s="19">
        <f t="shared" si="10"/>
        <v>0</v>
      </c>
      <c r="K64" s="17">
        <v>0</v>
      </c>
      <c r="L64" s="17">
        <v>0</v>
      </c>
      <c r="M64" s="27">
        <v>0</v>
      </c>
      <c r="N64" s="19">
        <f t="shared" si="11"/>
        <v>0</v>
      </c>
    </row>
    <row r="65" spans="1:14" ht="15" hidden="1">
      <c r="A65" s="489" t="s">
        <v>125</v>
      </c>
      <c r="B65" s="489"/>
      <c r="C65" s="489"/>
      <c r="D65" s="489"/>
      <c r="E65" s="489"/>
      <c r="F65" s="16" t="s">
        <v>126</v>
      </c>
      <c r="G65" s="17">
        <v>0</v>
      </c>
      <c r="H65" s="17">
        <v>0</v>
      </c>
      <c r="I65" s="27">
        <v>0</v>
      </c>
      <c r="J65" s="19">
        <f t="shared" si="10"/>
        <v>0</v>
      </c>
      <c r="K65" s="17">
        <v>0</v>
      </c>
      <c r="L65" s="17">
        <v>0</v>
      </c>
      <c r="M65" s="27">
        <v>0</v>
      </c>
      <c r="N65" s="19">
        <f t="shared" si="11"/>
        <v>0</v>
      </c>
    </row>
    <row r="66" spans="1:14" ht="15">
      <c r="A66" s="490" t="s">
        <v>127</v>
      </c>
      <c r="B66" s="490"/>
      <c r="C66" s="490"/>
      <c r="D66" s="490"/>
      <c r="E66" s="490"/>
      <c r="F66" s="18" t="s">
        <v>128</v>
      </c>
      <c r="G66" s="19">
        <v>490424556</v>
      </c>
      <c r="H66" s="19">
        <v>0</v>
      </c>
      <c r="I66" s="28">
        <v>0</v>
      </c>
      <c r="J66" s="19">
        <f t="shared" si="10"/>
        <v>490424556</v>
      </c>
      <c r="K66" s="19">
        <v>626769981</v>
      </c>
      <c r="L66" s="19">
        <v>0</v>
      </c>
      <c r="M66" s="28">
        <v>0</v>
      </c>
      <c r="N66" s="19">
        <f t="shared" si="11"/>
        <v>626769981</v>
      </c>
    </row>
    <row r="67" spans="1:14" ht="15">
      <c r="A67" s="490" t="s">
        <v>129</v>
      </c>
      <c r="B67" s="490"/>
      <c r="C67" s="490"/>
      <c r="D67" s="490"/>
      <c r="E67" s="490"/>
      <c r="F67" s="18" t="s">
        <v>130</v>
      </c>
      <c r="G67" s="19">
        <v>0</v>
      </c>
      <c r="H67" s="19">
        <v>0</v>
      </c>
      <c r="I67" s="28">
        <v>0</v>
      </c>
      <c r="J67" s="31">
        <f t="shared" si="10"/>
        <v>0</v>
      </c>
      <c r="K67" s="19">
        <v>0</v>
      </c>
      <c r="L67" s="19">
        <v>0</v>
      </c>
      <c r="M67" s="28">
        <v>0</v>
      </c>
      <c r="N67" s="31">
        <f t="shared" si="11"/>
        <v>0</v>
      </c>
    </row>
    <row r="68" spans="1:14" s="8" customFormat="1" ht="14.25" hidden="1">
      <c r="A68" s="488" t="s">
        <v>131</v>
      </c>
      <c r="B68" s="488"/>
      <c r="C68" s="488"/>
      <c r="D68" s="488"/>
      <c r="E68" s="488"/>
      <c r="F68" s="14" t="s">
        <v>132</v>
      </c>
      <c r="G68" s="14"/>
      <c r="H68" s="14"/>
      <c r="I68" s="14"/>
      <c r="J68" s="14"/>
      <c r="K68" s="15">
        <v>0</v>
      </c>
      <c r="L68" s="15">
        <v>0</v>
      </c>
      <c r="M68" s="15">
        <v>0</v>
      </c>
      <c r="N68" s="30">
        <v>0</v>
      </c>
    </row>
    <row r="69" spans="1:14" ht="15" hidden="1">
      <c r="A69" s="489" t="s">
        <v>133</v>
      </c>
      <c r="B69" s="489"/>
      <c r="C69" s="489"/>
      <c r="D69" s="489"/>
      <c r="E69" s="489"/>
      <c r="F69" s="16" t="s">
        <v>134</v>
      </c>
      <c r="G69" s="280"/>
      <c r="H69" s="280"/>
      <c r="I69" s="280"/>
      <c r="J69" s="280"/>
      <c r="K69" s="17">
        <v>0</v>
      </c>
      <c r="L69" s="17">
        <v>0</v>
      </c>
      <c r="M69" s="17">
        <v>0</v>
      </c>
      <c r="N69" s="17">
        <v>0</v>
      </c>
    </row>
    <row r="70" spans="1:14" ht="15">
      <c r="A70" s="494"/>
      <c r="B70" s="494"/>
      <c r="C70" s="494"/>
      <c r="D70" s="494"/>
      <c r="E70" s="494"/>
      <c r="F70" s="494"/>
      <c r="G70" s="494"/>
      <c r="H70" s="494"/>
      <c r="I70" s="494"/>
      <c r="J70" s="494"/>
      <c r="K70" s="494"/>
      <c r="L70" s="494"/>
      <c r="M70" s="494"/>
      <c r="N70" s="494"/>
    </row>
    <row r="71" spans="1:14" s="8" customFormat="1" ht="14.25">
      <c r="A71" s="488" t="s">
        <v>135</v>
      </c>
      <c r="B71" s="488"/>
      <c r="C71" s="488"/>
      <c r="D71" s="488"/>
      <c r="E71" s="488"/>
      <c r="F71" s="14"/>
      <c r="G71" s="15">
        <f aca="true" t="shared" si="12" ref="G71:N71">G72+G100</f>
        <v>490724556</v>
      </c>
      <c r="H71" s="15">
        <f t="shared" si="12"/>
        <v>0</v>
      </c>
      <c r="I71" s="15">
        <f t="shared" si="12"/>
        <v>0</v>
      </c>
      <c r="J71" s="15">
        <f t="shared" si="12"/>
        <v>490724556</v>
      </c>
      <c r="K71" s="15">
        <f>K72+K100</f>
        <v>714793502</v>
      </c>
      <c r="L71" s="15">
        <f t="shared" si="12"/>
        <v>0</v>
      </c>
      <c r="M71" s="15">
        <f t="shared" si="12"/>
        <v>0</v>
      </c>
      <c r="N71" s="15">
        <f t="shared" si="12"/>
        <v>714793502</v>
      </c>
    </row>
    <row r="72" spans="1:14" s="8" customFormat="1" ht="14.25">
      <c r="A72" s="488" t="s">
        <v>136</v>
      </c>
      <c r="B72" s="488"/>
      <c r="C72" s="488"/>
      <c r="D72" s="488"/>
      <c r="E72" s="488"/>
      <c r="F72" s="14"/>
      <c r="G72" s="15">
        <f aca="true" t="shared" si="13" ref="G72:M72">G73+G88</f>
        <v>490724556</v>
      </c>
      <c r="H72" s="15">
        <f t="shared" si="13"/>
        <v>0</v>
      </c>
      <c r="I72" s="15">
        <f t="shared" si="13"/>
        <v>0</v>
      </c>
      <c r="J72" s="15">
        <f t="shared" si="13"/>
        <v>490724556</v>
      </c>
      <c r="K72" s="15">
        <f>K73+K88</f>
        <v>714793502</v>
      </c>
      <c r="L72" s="15">
        <f t="shared" si="13"/>
        <v>0</v>
      </c>
      <c r="M72" s="15">
        <f t="shared" si="13"/>
        <v>0</v>
      </c>
      <c r="N72" s="15">
        <f>N73+N88</f>
        <v>714793502</v>
      </c>
    </row>
    <row r="73" spans="1:14" s="8" customFormat="1" ht="14.25">
      <c r="A73" s="488" t="s">
        <v>137</v>
      </c>
      <c r="B73" s="488"/>
      <c r="C73" s="488"/>
      <c r="D73" s="488"/>
      <c r="E73" s="488"/>
      <c r="F73" s="14"/>
      <c r="G73" s="15">
        <f aca="true" t="shared" si="14" ref="G73:N73">G74+G75+G76+G79+G80</f>
        <v>490724556</v>
      </c>
      <c r="H73" s="15">
        <f t="shared" si="14"/>
        <v>0</v>
      </c>
      <c r="I73" s="15">
        <f t="shared" si="14"/>
        <v>0</v>
      </c>
      <c r="J73" s="15">
        <f t="shared" si="14"/>
        <v>490724556</v>
      </c>
      <c r="K73" s="15">
        <f>K74+K75+K76+K79+K80</f>
        <v>714793502</v>
      </c>
      <c r="L73" s="15">
        <f t="shared" si="14"/>
        <v>0</v>
      </c>
      <c r="M73" s="15">
        <f t="shared" si="14"/>
        <v>0</v>
      </c>
      <c r="N73" s="15">
        <f t="shared" si="14"/>
        <v>714793502</v>
      </c>
    </row>
    <row r="74" spans="1:14" s="4" customFormat="1" ht="14.25">
      <c r="A74" s="505" t="s">
        <v>138</v>
      </c>
      <c r="B74" s="505"/>
      <c r="C74" s="505"/>
      <c r="D74" s="505"/>
      <c r="E74" s="505"/>
      <c r="F74" s="20" t="s">
        <v>139</v>
      </c>
      <c r="G74" s="21">
        <v>377537996</v>
      </c>
      <c r="H74" s="21">
        <v>0</v>
      </c>
      <c r="I74" s="21">
        <v>0</v>
      </c>
      <c r="J74" s="21">
        <f>SUM(G74:I74)</f>
        <v>377537996</v>
      </c>
      <c r="K74" s="21">
        <v>563599444</v>
      </c>
      <c r="L74" s="21">
        <v>0</v>
      </c>
      <c r="M74" s="21">
        <v>0</v>
      </c>
      <c r="N74" s="21">
        <f>SUM(K74:M74)</f>
        <v>563599444</v>
      </c>
    </row>
    <row r="75" spans="1:14" s="4" customFormat="1" ht="14.25">
      <c r="A75" s="504" t="s">
        <v>140</v>
      </c>
      <c r="B75" s="504"/>
      <c r="C75" s="504"/>
      <c r="D75" s="504"/>
      <c r="E75" s="504"/>
      <c r="F75" s="22" t="s">
        <v>1</v>
      </c>
      <c r="G75" s="23">
        <v>61762287</v>
      </c>
      <c r="H75" s="23">
        <v>0</v>
      </c>
      <c r="I75" s="23">
        <v>0</v>
      </c>
      <c r="J75" s="23">
        <f>SUM(G75:I75)</f>
        <v>61762287</v>
      </c>
      <c r="K75" s="23">
        <v>84447840</v>
      </c>
      <c r="L75" s="23">
        <v>0</v>
      </c>
      <c r="M75" s="23">
        <v>0</v>
      </c>
      <c r="N75" s="23">
        <f>SUM(K75:M75)</f>
        <v>84447840</v>
      </c>
    </row>
    <row r="76" spans="1:14" s="8" customFormat="1" ht="14.25">
      <c r="A76" s="488" t="s">
        <v>141</v>
      </c>
      <c r="B76" s="488"/>
      <c r="C76" s="488"/>
      <c r="D76" s="488"/>
      <c r="E76" s="488"/>
      <c r="F76" s="14" t="s">
        <v>142</v>
      </c>
      <c r="G76" s="15">
        <f aca="true" t="shared" si="15" ref="G76:N76">SUM(G77:G78)</f>
        <v>50924273</v>
      </c>
      <c r="H76" s="15">
        <f t="shared" si="15"/>
        <v>0</v>
      </c>
      <c r="I76" s="15">
        <f t="shared" si="15"/>
        <v>0</v>
      </c>
      <c r="J76" s="29">
        <f t="shared" si="15"/>
        <v>50924273</v>
      </c>
      <c r="K76" s="15">
        <f>SUM(K77:K78)</f>
        <v>62455131</v>
      </c>
      <c r="L76" s="15">
        <f t="shared" si="15"/>
        <v>0</v>
      </c>
      <c r="M76" s="15">
        <f t="shared" si="15"/>
        <v>0</v>
      </c>
      <c r="N76" s="29">
        <f t="shared" si="15"/>
        <v>62455131</v>
      </c>
    </row>
    <row r="77" spans="1:14" ht="15">
      <c r="A77" s="489" t="s">
        <v>143</v>
      </c>
      <c r="B77" s="489"/>
      <c r="C77" s="489"/>
      <c r="D77" s="489"/>
      <c r="E77" s="489"/>
      <c r="F77" s="16" t="s">
        <v>142</v>
      </c>
      <c r="G77" s="17">
        <v>50924273</v>
      </c>
      <c r="H77" s="17">
        <v>0</v>
      </c>
      <c r="I77" s="27">
        <v>0</v>
      </c>
      <c r="J77" s="17">
        <f>SUM(G77:I77)</f>
        <v>50924273</v>
      </c>
      <c r="K77" s="17">
        <v>62455131</v>
      </c>
      <c r="L77" s="17">
        <v>0</v>
      </c>
      <c r="M77" s="27">
        <v>0</v>
      </c>
      <c r="N77" s="17">
        <f>SUM(K77:M77)</f>
        <v>62455131</v>
      </c>
    </row>
    <row r="78" spans="1:14" ht="15">
      <c r="A78" s="490" t="s">
        <v>144</v>
      </c>
      <c r="B78" s="490"/>
      <c r="C78" s="490"/>
      <c r="D78" s="490"/>
      <c r="E78" s="490"/>
      <c r="F78" s="18" t="s">
        <v>6</v>
      </c>
      <c r="G78" s="19">
        <v>0</v>
      </c>
      <c r="H78" s="19">
        <v>0</v>
      </c>
      <c r="I78" s="28">
        <v>0</v>
      </c>
      <c r="J78" s="31">
        <f>SUM(G78:I78)</f>
        <v>0</v>
      </c>
      <c r="K78" s="19">
        <v>0</v>
      </c>
      <c r="L78" s="19">
        <v>0</v>
      </c>
      <c r="M78" s="28">
        <v>0</v>
      </c>
      <c r="N78" s="31">
        <f>SUM(K78:M78)</f>
        <v>0</v>
      </c>
    </row>
    <row r="79" spans="1:14" s="4" customFormat="1" ht="14.25">
      <c r="A79" s="505" t="s">
        <v>145</v>
      </c>
      <c r="B79" s="505"/>
      <c r="C79" s="505"/>
      <c r="D79" s="505"/>
      <c r="E79" s="505"/>
      <c r="F79" s="20" t="s">
        <v>146</v>
      </c>
      <c r="G79" s="21">
        <v>500000</v>
      </c>
      <c r="H79" s="21">
        <v>0</v>
      </c>
      <c r="I79" s="21">
        <v>0</v>
      </c>
      <c r="J79" s="23">
        <f>SUM(G79:I79)</f>
        <v>500000</v>
      </c>
      <c r="K79" s="21">
        <v>672510</v>
      </c>
      <c r="L79" s="21">
        <v>0</v>
      </c>
      <c r="M79" s="21">
        <v>0</v>
      </c>
      <c r="N79" s="23">
        <f>SUM(K79:M79)</f>
        <v>672510</v>
      </c>
    </row>
    <row r="80" spans="1:14" s="8" customFormat="1" ht="14.25">
      <c r="A80" s="488" t="s">
        <v>147</v>
      </c>
      <c r="B80" s="488"/>
      <c r="C80" s="488"/>
      <c r="D80" s="488"/>
      <c r="E80" s="488"/>
      <c r="F80" s="14" t="s">
        <v>148</v>
      </c>
      <c r="G80" s="15">
        <f aca="true" t="shared" si="16" ref="G80:M80">SUM(G82:G86)</f>
        <v>0</v>
      </c>
      <c r="H80" s="15">
        <f t="shared" si="16"/>
        <v>0</v>
      </c>
      <c r="I80" s="15">
        <f t="shared" si="16"/>
        <v>0</v>
      </c>
      <c r="J80" s="15">
        <f t="shared" si="16"/>
        <v>0</v>
      </c>
      <c r="K80" s="15">
        <f t="shared" si="16"/>
        <v>3618577</v>
      </c>
      <c r="L80" s="15">
        <f t="shared" si="16"/>
        <v>0</v>
      </c>
      <c r="M80" s="15">
        <f t="shared" si="16"/>
        <v>0</v>
      </c>
      <c r="N80" s="15">
        <f>SUM(N82:N86)</f>
        <v>3618577</v>
      </c>
    </row>
    <row r="81" spans="1:14" ht="15" hidden="1">
      <c r="A81" s="489" t="s">
        <v>149</v>
      </c>
      <c r="B81" s="489"/>
      <c r="C81" s="489"/>
      <c r="D81" s="489"/>
      <c r="E81" s="489"/>
      <c r="F81" s="16" t="s">
        <v>150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</row>
    <row r="82" spans="1:14" ht="15">
      <c r="A82" s="490" t="s">
        <v>151</v>
      </c>
      <c r="B82" s="490"/>
      <c r="C82" s="490"/>
      <c r="D82" s="490"/>
      <c r="E82" s="490"/>
      <c r="F82" s="18" t="s">
        <v>152</v>
      </c>
      <c r="G82" s="19">
        <v>0</v>
      </c>
      <c r="H82" s="19">
        <v>0</v>
      </c>
      <c r="I82" s="19">
        <v>0</v>
      </c>
      <c r="J82" s="19">
        <v>0</v>
      </c>
      <c r="K82" s="19">
        <v>3618577</v>
      </c>
      <c r="L82" s="19">
        <v>0</v>
      </c>
      <c r="M82" s="19">
        <v>0</v>
      </c>
      <c r="N82" s="19">
        <f>SUM(K82:M82)</f>
        <v>3618577</v>
      </c>
    </row>
    <row r="83" spans="1:14" ht="15">
      <c r="A83" s="490" t="s">
        <v>153</v>
      </c>
      <c r="B83" s="490"/>
      <c r="C83" s="490"/>
      <c r="D83" s="490"/>
      <c r="E83" s="490"/>
      <c r="F83" s="18" t="s">
        <v>154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</row>
    <row r="84" spans="1:14" ht="15" hidden="1">
      <c r="A84" s="490" t="s">
        <v>155</v>
      </c>
      <c r="B84" s="490"/>
      <c r="C84" s="490"/>
      <c r="D84" s="490"/>
      <c r="E84" s="490"/>
      <c r="F84" s="18" t="s">
        <v>156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</row>
    <row r="85" spans="1:14" ht="15">
      <c r="A85" s="490" t="s">
        <v>157</v>
      </c>
      <c r="B85" s="490"/>
      <c r="C85" s="490"/>
      <c r="D85" s="490"/>
      <c r="E85" s="490"/>
      <c r="F85" s="18" t="s">
        <v>9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</row>
    <row r="86" spans="1:14" ht="15">
      <c r="A86" s="490" t="s">
        <v>158</v>
      </c>
      <c r="B86" s="490"/>
      <c r="C86" s="490"/>
      <c r="D86" s="490"/>
      <c r="E86" s="490"/>
      <c r="F86" s="18" t="s">
        <v>148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</row>
    <row r="87" spans="1:14" ht="15" hidden="1">
      <c r="A87" s="490" t="s">
        <v>159</v>
      </c>
      <c r="B87" s="490"/>
      <c r="C87" s="490"/>
      <c r="D87" s="490"/>
      <c r="E87" s="490"/>
      <c r="F87" s="18" t="s">
        <v>160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</row>
    <row r="88" spans="1:14" s="8" customFormat="1" ht="14.25">
      <c r="A88" s="488" t="s">
        <v>161</v>
      </c>
      <c r="B88" s="488"/>
      <c r="C88" s="488"/>
      <c r="D88" s="488"/>
      <c r="E88" s="488"/>
      <c r="F88" s="14"/>
      <c r="G88" s="15">
        <f aca="true" t="shared" si="17" ref="G88:N88">SUM(G89:G91)</f>
        <v>0</v>
      </c>
      <c r="H88" s="15">
        <f t="shared" si="17"/>
        <v>0</v>
      </c>
      <c r="I88" s="15">
        <f t="shared" si="17"/>
        <v>0</v>
      </c>
      <c r="J88" s="15">
        <f t="shared" si="17"/>
        <v>0</v>
      </c>
      <c r="K88" s="15">
        <f>SUM(K89:K91)</f>
        <v>0</v>
      </c>
      <c r="L88" s="15">
        <f t="shared" si="17"/>
        <v>0</v>
      </c>
      <c r="M88" s="15">
        <f t="shared" si="17"/>
        <v>0</v>
      </c>
      <c r="N88" s="15">
        <f t="shared" si="17"/>
        <v>0</v>
      </c>
    </row>
    <row r="89" spans="1:14" s="4" customFormat="1" ht="14.25">
      <c r="A89" s="505" t="s">
        <v>162</v>
      </c>
      <c r="B89" s="505"/>
      <c r="C89" s="505"/>
      <c r="D89" s="505"/>
      <c r="E89" s="505"/>
      <c r="F89" s="20" t="s">
        <v>163</v>
      </c>
      <c r="G89" s="21">
        <v>0</v>
      </c>
      <c r="H89" s="21">
        <v>0</v>
      </c>
      <c r="I89" s="21">
        <v>0</v>
      </c>
      <c r="J89" s="21">
        <f>SUM(G89:I89)</f>
        <v>0</v>
      </c>
      <c r="K89" s="21">
        <v>0</v>
      </c>
      <c r="L89" s="21">
        <v>0</v>
      </c>
      <c r="M89" s="21">
        <v>0</v>
      </c>
      <c r="N89" s="21">
        <f>SUM(K89:M89)</f>
        <v>0</v>
      </c>
    </row>
    <row r="90" spans="1:14" s="4" customFormat="1" ht="14.25">
      <c r="A90" s="504" t="s">
        <v>164</v>
      </c>
      <c r="B90" s="504"/>
      <c r="C90" s="504"/>
      <c r="D90" s="504"/>
      <c r="E90" s="504"/>
      <c r="F90" s="22" t="s">
        <v>165</v>
      </c>
      <c r="G90" s="23">
        <v>0</v>
      </c>
      <c r="H90" s="23">
        <v>0</v>
      </c>
      <c r="I90" s="23">
        <v>0</v>
      </c>
      <c r="J90" s="23">
        <f>SUM(G90:I90)</f>
        <v>0</v>
      </c>
      <c r="K90" s="23">
        <v>0</v>
      </c>
      <c r="L90" s="23">
        <v>0</v>
      </c>
      <c r="M90" s="23">
        <v>0</v>
      </c>
      <c r="N90" s="23">
        <f>SUM(K90:M90)</f>
        <v>0</v>
      </c>
    </row>
    <row r="91" spans="1:14" s="8" customFormat="1" ht="14.25">
      <c r="A91" s="488" t="s">
        <v>166</v>
      </c>
      <c r="B91" s="488"/>
      <c r="C91" s="488"/>
      <c r="D91" s="488"/>
      <c r="E91" s="488"/>
      <c r="F91" s="14" t="s">
        <v>167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</row>
    <row r="92" spans="1:14" ht="15" hidden="1">
      <c r="A92" s="489" t="s">
        <v>168</v>
      </c>
      <c r="B92" s="489"/>
      <c r="C92" s="489"/>
      <c r="D92" s="489"/>
      <c r="E92" s="489"/>
      <c r="F92" s="16" t="s">
        <v>5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</row>
    <row r="93" spans="1:14" ht="15" hidden="1">
      <c r="A93" s="490" t="s">
        <v>169</v>
      </c>
      <c r="B93" s="490"/>
      <c r="C93" s="490"/>
      <c r="D93" s="490"/>
      <c r="E93" s="490"/>
      <c r="F93" s="18" t="s">
        <v>170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</row>
    <row r="94" spans="1:14" ht="15" hidden="1">
      <c r="A94" s="490" t="s">
        <v>171</v>
      </c>
      <c r="B94" s="490"/>
      <c r="C94" s="490"/>
      <c r="D94" s="490"/>
      <c r="E94" s="490"/>
      <c r="F94" s="18" t="s">
        <v>172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</row>
    <row r="95" spans="1:14" ht="15">
      <c r="A95" s="490" t="s">
        <v>173</v>
      </c>
      <c r="B95" s="490"/>
      <c r="C95" s="490"/>
      <c r="D95" s="490"/>
      <c r="E95" s="490"/>
      <c r="F95" s="18" t="s">
        <v>174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</row>
    <row r="96" spans="1:14" ht="15" hidden="1">
      <c r="A96" s="490" t="s">
        <v>175</v>
      </c>
      <c r="B96" s="490"/>
      <c r="C96" s="490"/>
      <c r="D96" s="490"/>
      <c r="E96" s="490"/>
      <c r="F96" s="18" t="s">
        <v>176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</row>
    <row r="97" spans="1:14" ht="15" hidden="1">
      <c r="A97" s="490" t="s">
        <v>177</v>
      </c>
      <c r="B97" s="490"/>
      <c r="C97" s="490"/>
      <c r="D97" s="490"/>
      <c r="E97" s="490"/>
      <c r="F97" s="18" t="s">
        <v>178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</row>
    <row r="98" spans="1:14" ht="15" hidden="1">
      <c r="A98" s="490" t="s">
        <v>179</v>
      </c>
      <c r="B98" s="490"/>
      <c r="C98" s="490"/>
      <c r="D98" s="490"/>
      <c r="E98" s="490"/>
      <c r="F98" s="18" t="s">
        <v>180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</row>
    <row r="99" spans="1:14" ht="15">
      <c r="A99" s="490" t="s">
        <v>181</v>
      </c>
      <c r="B99" s="490"/>
      <c r="C99" s="490"/>
      <c r="D99" s="490"/>
      <c r="E99" s="490"/>
      <c r="F99" s="18" t="s">
        <v>182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</row>
    <row r="100" spans="1:14" s="8" customFormat="1" ht="14.25">
      <c r="A100" s="488" t="s">
        <v>183</v>
      </c>
      <c r="B100" s="488"/>
      <c r="C100" s="488"/>
      <c r="D100" s="488"/>
      <c r="E100" s="488"/>
      <c r="F100" s="14"/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</row>
    <row r="101" spans="1:14" s="8" customFormat="1" ht="14.25">
      <c r="A101" s="488" t="s">
        <v>184</v>
      </c>
      <c r="B101" s="488"/>
      <c r="C101" s="488"/>
      <c r="D101" s="488"/>
      <c r="E101" s="488"/>
      <c r="F101" s="14" t="s">
        <v>185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</row>
    <row r="102" spans="1:14" ht="15" hidden="1">
      <c r="A102" s="489" t="s">
        <v>186</v>
      </c>
      <c r="B102" s="489"/>
      <c r="C102" s="489"/>
      <c r="D102" s="489"/>
      <c r="E102" s="489"/>
      <c r="F102" s="16" t="s">
        <v>187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</row>
    <row r="103" spans="1:14" ht="15" hidden="1">
      <c r="A103" s="490" t="s">
        <v>188</v>
      </c>
      <c r="B103" s="490"/>
      <c r="C103" s="490"/>
      <c r="D103" s="490"/>
      <c r="E103" s="490"/>
      <c r="F103" s="18" t="s">
        <v>189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</row>
    <row r="104" spans="1:14" ht="15" hidden="1">
      <c r="A104" s="490" t="s">
        <v>190</v>
      </c>
      <c r="B104" s="490"/>
      <c r="C104" s="490"/>
      <c r="D104" s="490"/>
      <c r="E104" s="490"/>
      <c r="F104" s="18" t="s">
        <v>3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</row>
    <row r="105" spans="1:14" ht="15" hidden="1">
      <c r="A105" s="490" t="s">
        <v>191</v>
      </c>
      <c r="B105" s="490"/>
      <c r="C105" s="490"/>
      <c r="D105" s="490"/>
      <c r="E105" s="490"/>
      <c r="F105" s="18" t="s">
        <v>192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</row>
    <row r="106" spans="1:14" ht="15">
      <c r="A106" s="490" t="s">
        <v>193</v>
      </c>
      <c r="B106" s="490"/>
      <c r="C106" s="490"/>
      <c r="D106" s="490"/>
      <c r="E106" s="490"/>
      <c r="F106" s="18" t="s">
        <v>2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</row>
    <row r="107" spans="1:14" s="8" customFormat="1" ht="14.25" hidden="1">
      <c r="A107" s="488" t="s">
        <v>194</v>
      </c>
      <c r="B107" s="488"/>
      <c r="C107" s="488"/>
      <c r="D107" s="488"/>
      <c r="E107" s="488"/>
      <c r="F107" s="14" t="s">
        <v>195</v>
      </c>
      <c r="G107" s="14"/>
      <c r="H107" s="14"/>
      <c r="I107" s="14"/>
      <c r="J107" s="14"/>
      <c r="K107" s="15">
        <v>0</v>
      </c>
      <c r="L107" s="15">
        <v>0</v>
      </c>
      <c r="M107" s="15">
        <v>0</v>
      </c>
      <c r="N107" s="15">
        <v>0</v>
      </c>
    </row>
    <row r="108" spans="1:14" ht="15" hidden="1">
      <c r="A108" s="489" t="s">
        <v>196</v>
      </c>
      <c r="B108" s="489"/>
      <c r="C108" s="489"/>
      <c r="D108" s="489"/>
      <c r="E108" s="489"/>
      <c r="F108" s="16" t="s">
        <v>197</v>
      </c>
      <c r="G108" s="280"/>
      <c r="H108" s="280"/>
      <c r="I108" s="280"/>
      <c r="J108" s="280"/>
      <c r="K108" s="17">
        <v>0</v>
      </c>
      <c r="L108" s="17">
        <v>0</v>
      </c>
      <c r="M108" s="17">
        <v>0</v>
      </c>
      <c r="N108" s="17">
        <v>0</v>
      </c>
    </row>
    <row r="109" spans="1:14" ht="15" hidden="1">
      <c r="A109" s="489" t="s">
        <v>198</v>
      </c>
      <c r="B109" s="489"/>
      <c r="C109" s="489"/>
      <c r="D109" s="489"/>
      <c r="E109" s="489"/>
      <c r="F109" s="16" t="s">
        <v>199</v>
      </c>
      <c r="G109" s="280"/>
      <c r="H109" s="280"/>
      <c r="I109" s="280"/>
      <c r="J109" s="280"/>
      <c r="K109" s="17">
        <v>0</v>
      </c>
      <c r="L109" s="17">
        <v>0</v>
      </c>
      <c r="M109" s="17">
        <v>0</v>
      </c>
      <c r="N109" s="17">
        <v>0</v>
      </c>
    </row>
    <row r="110" spans="1:14" ht="1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</row>
  </sheetData>
  <sheetProtection/>
  <mergeCells count="112">
    <mergeCell ref="A105:E105"/>
    <mergeCell ref="A106:E106"/>
    <mergeCell ref="A107:E107"/>
    <mergeCell ref="A108:E108"/>
    <mergeCell ref="A109:E109"/>
    <mergeCell ref="A99:E99"/>
    <mergeCell ref="A100:E100"/>
    <mergeCell ref="A101:E101"/>
    <mergeCell ref="A102:E102"/>
    <mergeCell ref="A103:E103"/>
    <mergeCell ref="A92:E92"/>
    <mergeCell ref="A104:E104"/>
    <mergeCell ref="A93:E93"/>
    <mergeCell ref="A94:E94"/>
    <mergeCell ref="A95:E95"/>
    <mergeCell ref="A96:E96"/>
    <mergeCell ref="A97:E97"/>
    <mergeCell ref="A98:E98"/>
    <mergeCell ref="A86:E86"/>
    <mergeCell ref="A87:E87"/>
    <mergeCell ref="A88:E88"/>
    <mergeCell ref="A89:E89"/>
    <mergeCell ref="A90:E90"/>
    <mergeCell ref="A91:E91"/>
    <mergeCell ref="A80:E80"/>
    <mergeCell ref="A81:E81"/>
    <mergeCell ref="A82:E82"/>
    <mergeCell ref="A83:E83"/>
    <mergeCell ref="A84:E84"/>
    <mergeCell ref="A85:E85"/>
    <mergeCell ref="A74:E74"/>
    <mergeCell ref="A75:E75"/>
    <mergeCell ref="A76:E76"/>
    <mergeCell ref="A77:E77"/>
    <mergeCell ref="A78:E78"/>
    <mergeCell ref="A79:E79"/>
    <mergeCell ref="A68:E68"/>
    <mergeCell ref="A69:E69"/>
    <mergeCell ref="A70:N70"/>
    <mergeCell ref="A71:E71"/>
    <mergeCell ref="A72:E72"/>
    <mergeCell ref="A73:E73"/>
    <mergeCell ref="A62:E62"/>
    <mergeCell ref="A63:E63"/>
    <mergeCell ref="A64:E64"/>
    <mergeCell ref="A65:E65"/>
    <mergeCell ref="A66:E66"/>
    <mergeCell ref="A67:E67"/>
    <mergeCell ref="A56:E56"/>
    <mergeCell ref="A57:E57"/>
    <mergeCell ref="A58:E58"/>
    <mergeCell ref="A59:E59"/>
    <mergeCell ref="A60:E60"/>
    <mergeCell ref="A61:E61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32:E32"/>
    <mergeCell ref="A33:E33"/>
    <mergeCell ref="A34:E34"/>
    <mergeCell ref="A35:E35"/>
    <mergeCell ref="A36:E36"/>
    <mergeCell ref="A37:E37"/>
    <mergeCell ref="A26:E26"/>
    <mergeCell ref="A27:E27"/>
    <mergeCell ref="A28:E28"/>
    <mergeCell ref="A29:E29"/>
    <mergeCell ref="A30:E30"/>
    <mergeCell ref="A31:E31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8:E18"/>
    <mergeCell ref="A19:E19"/>
    <mergeCell ref="A9:E9"/>
    <mergeCell ref="A10:E10"/>
    <mergeCell ref="A11:E11"/>
    <mergeCell ref="A12:E12"/>
    <mergeCell ref="A13:E13"/>
    <mergeCell ref="G7:J7"/>
    <mergeCell ref="A1:N1"/>
    <mergeCell ref="A3:N3"/>
    <mergeCell ref="A4:N4"/>
    <mergeCell ref="A5:D6"/>
    <mergeCell ref="A7:A8"/>
    <mergeCell ref="B7:B8"/>
    <mergeCell ref="C7:C8"/>
    <mergeCell ref="D7:E8"/>
    <mergeCell ref="F7:F8"/>
    <mergeCell ref="K7:N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5" r:id="rId1"/>
  <headerFooter>
    <oddHeader>&amp;R10 . melléklet a   /2023. (XI.13.) társulási határozathoz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view="pageLayout" workbookViewId="0" topLeftCell="A19">
      <selection activeCell="G52" sqref="G52"/>
    </sheetView>
  </sheetViews>
  <sheetFormatPr defaultColWidth="9.140625" defaultRowHeight="12.75"/>
  <cols>
    <col min="1" max="1" width="57.421875" style="246" bestFit="1" customWidth="1"/>
    <col min="2" max="4" width="15.57421875" style="246" customWidth="1"/>
    <col min="5" max="7" width="15.7109375" style="246" customWidth="1"/>
    <col min="8" max="15" width="0" style="0" hidden="1" customWidth="1"/>
  </cols>
  <sheetData>
    <row r="1" spans="8:256" ht="16.5"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  <c r="BM1" s="246"/>
      <c r="BN1" s="246"/>
      <c r="BO1" s="246"/>
      <c r="BP1" s="246"/>
      <c r="BQ1" s="246"/>
      <c r="BR1" s="246"/>
      <c r="BS1" s="246"/>
      <c r="BT1" s="246"/>
      <c r="BU1" s="246"/>
      <c r="BV1" s="246"/>
      <c r="BW1" s="246"/>
      <c r="BX1" s="246"/>
      <c r="BY1" s="246"/>
      <c r="BZ1" s="246"/>
      <c r="CA1" s="246"/>
      <c r="CB1" s="246"/>
      <c r="CC1" s="246"/>
      <c r="CD1" s="246"/>
      <c r="CE1" s="246"/>
      <c r="CF1" s="246"/>
      <c r="CG1" s="246"/>
      <c r="CH1" s="246"/>
      <c r="CI1" s="246"/>
      <c r="CJ1" s="246"/>
      <c r="CK1" s="246"/>
      <c r="CL1" s="246"/>
      <c r="CM1" s="246"/>
      <c r="CN1" s="246"/>
      <c r="CO1" s="246"/>
      <c r="CP1" s="246"/>
      <c r="CQ1" s="246"/>
      <c r="CR1" s="246"/>
      <c r="CS1" s="246"/>
      <c r="CT1" s="246"/>
      <c r="CU1" s="246"/>
      <c r="CV1" s="246"/>
      <c r="CW1" s="246"/>
      <c r="CX1" s="246"/>
      <c r="CY1" s="246"/>
      <c r="CZ1" s="246"/>
      <c r="DA1" s="246"/>
      <c r="DB1" s="246"/>
      <c r="DC1" s="246"/>
      <c r="DD1" s="246"/>
      <c r="DE1" s="246"/>
      <c r="DF1" s="246"/>
      <c r="DG1" s="246"/>
      <c r="DH1" s="246"/>
      <c r="DI1" s="246"/>
      <c r="DJ1" s="246"/>
      <c r="DK1" s="246"/>
      <c r="DL1" s="246"/>
      <c r="DM1" s="246"/>
      <c r="DN1" s="246"/>
      <c r="DO1" s="246"/>
      <c r="DP1" s="246"/>
      <c r="DQ1" s="246"/>
      <c r="DR1" s="246"/>
      <c r="DS1" s="246"/>
      <c r="DT1" s="246"/>
      <c r="DU1" s="246"/>
      <c r="DV1" s="246"/>
      <c r="DW1" s="246"/>
      <c r="DX1" s="246"/>
      <c r="DY1" s="246"/>
      <c r="DZ1" s="246"/>
      <c r="EA1" s="246"/>
      <c r="EB1" s="246"/>
      <c r="EC1" s="246"/>
      <c r="ED1" s="246"/>
      <c r="EE1" s="246"/>
      <c r="EF1" s="246"/>
      <c r="EG1" s="246"/>
      <c r="EH1" s="246"/>
      <c r="EI1" s="246"/>
      <c r="EJ1" s="246"/>
      <c r="EK1" s="246"/>
      <c r="EL1" s="246"/>
      <c r="EM1" s="246"/>
      <c r="EN1" s="246"/>
      <c r="EO1" s="246"/>
      <c r="EP1" s="246"/>
      <c r="EQ1" s="246"/>
      <c r="ER1" s="246"/>
      <c r="ES1" s="246"/>
      <c r="ET1" s="246"/>
      <c r="EU1" s="246"/>
      <c r="EV1" s="246"/>
      <c r="EW1" s="246"/>
      <c r="EX1" s="246"/>
      <c r="EY1" s="246"/>
      <c r="EZ1" s="246"/>
      <c r="FA1" s="246"/>
      <c r="FB1" s="246"/>
      <c r="FC1" s="246"/>
      <c r="FD1" s="246"/>
      <c r="FE1" s="246"/>
      <c r="FF1" s="246"/>
      <c r="FG1" s="246"/>
      <c r="FH1" s="246"/>
      <c r="FI1" s="246"/>
      <c r="FJ1" s="246"/>
      <c r="FK1" s="246"/>
      <c r="FL1" s="246"/>
      <c r="FM1" s="246"/>
      <c r="FN1" s="246"/>
      <c r="FO1" s="246"/>
      <c r="FP1" s="246"/>
      <c r="FQ1" s="246"/>
      <c r="FR1" s="246"/>
      <c r="FS1" s="246"/>
      <c r="FT1" s="246"/>
      <c r="FU1" s="246"/>
      <c r="FV1" s="246"/>
      <c r="FW1" s="246"/>
      <c r="FX1" s="246"/>
      <c r="FY1" s="246"/>
      <c r="FZ1" s="246"/>
      <c r="GA1" s="246"/>
      <c r="GB1" s="246"/>
      <c r="GC1" s="246"/>
      <c r="GD1" s="246"/>
      <c r="GE1" s="246"/>
      <c r="GF1" s="246"/>
      <c r="GG1" s="246"/>
      <c r="GH1" s="246"/>
      <c r="GI1" s="246"/>
      <c r="GJ1" s="246"/>
      <c r="GK1" s="246"/>
      <c r="GL1" s="246"/>
      <c r="GM1" s="246"/>
      <c r="GN1" s="246"/>
      <c r="GO1" s="246"/>
      <c r="GP1" s="246"/>
      <c r="GQ1" s="246"/>
      <c r="GR1" s="246"/>
      <c r="GS1" s="246"/>
      <c r="GT1" s="246"/>
      <c r="GU1" s="246"/>
      <c r="GV1" s="246"/>
      <c r="GW1" s="246"/>
      <c r="GX1" s="246"/>
      <c r="GY1" s="246"/>
      <c r="GZ1" s="246"/>
      <c r="HA1" s="246"/>
      <c r="HB1" s="246"/>
      <c r="HC1" s="246"/>
      <c r="HD1" s="246"/>
      <c r="HE1" s="246"/>
      <c r="HF1" s="246"/>
      <c r="HG1" s="246"/>
      <c r="HH1" s="246"/>
      <c r="HI1" s="246"/>
      <c r="HJ1" s="246"/>
      <c r="HK1" s="246"/>
      <c r="HL1" s="246"/>
      <c r="HM1" s="246"/>
      <c r="HN1" s="246"/>
      <c r="HO1" s="246"/>
      <c r="HP1" s="246"/>
      <c r="HQ1" s="246"/>
      <c r="HR1" s="246"/>
      <c r="HS1" s="246"/>
      <c r="HT1" s="246"/>
      <c r="HU1" s="246"/>
      <c r="HV1" s="246"/>
      <c r="HW1" s="246"/>
      <c r="HX1" s="246"/>
      <c r="HY1" s="246"/>
      <c r="HZ1" s="246"/>
      <c r="IA1" s="246"/>
      <c r="IB1" s="246"/>
      <c r="IC1" s="246"/>
      <c r="ID1" s="246"/>
      <c r="IE1" s="246"/>
      <c r="IF1" s="246"/>
      <c r="IG1" s="246"/>
      <c r="IH1" s="246"/>
      <c r="II1" s="246"/>
      <c r="IJ1" s="246"/>
      <c r="IK1" s="246"/>
      <c r="IL1" s="246"/>
      <c r="IM1" s="246"/>
      <c r="IN1" s="246"/>
      <c r="IO1" s="246"/>
      <c r="IP1" s="246"/>
      <c r="IQ1" s="246"/>
      <c r="IR1" s="246"/>
      <c r="IS1" s="246"/>
      <c r="IT1" s="246"/>
      <c r="IU1" s="246"/>
      <c r="IV1" s="246"/>
    </row>
    <row r="2" spans="1:256" ht="34.5" customHeight="1">
      <c r="A2" s="535" t="s">
        <v>396</v>
      </c>
      <c r="B2" s="535"/>
      <c r="C2" s="535"/>
      <c r="D2" s="535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247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  <c r="CT2" s="246"/>
      <c r="CU2" s="246"/>
      <c r="CV2" s="246"/>
      <c r="CW2" s="246"/>
      <c r="CX2" s="246"/>
      <c r="CY2" s="246"/>
      <c r="CZ2" s="246"/>
      <c r="DA2" s="246"/>
      <c r="DB2" s="246"/>
      <c r="DC2" s="246"/>
      <c r="DD2" s="246"/>
      <c r="DE2" s="246"/>
      <c r="DF2" s="246"/>
      <c r="DG2" s="246"/>
      <c r="DH2" s="246"/>
      <c r="DI2" s="246"/>
      <c r="DJ2" s="246"/>
      <c r="DK2" s="246"/>
      <c r="DL2" s="246"/>
      <c r="DM2" s="246"/>
      <c r="DN2" s="246"/>
      <c r="DO2" s="246"/>
      <c r="DP2" s="246"/>
      <c r="DQ2" s="246"/>
      <c r="DR2" s="246"/>
      <c r="DS2" s="246"/>
      <c r="DT2" s="246"/>
      <c r="DU2" s="246"/>
      <c r="DV2" s="246"/>
      <c r="DW2" s="246"/>
      <c r="DX2" s="246"/>
      <c r="DY2" s="246"/>
      <c r="DZ2" s="246"/>
      <c r="EA2" s="246"/>
      <c r="EB2" s="246"/>
      <c r="EC2" s="246"/>
      <c r="ED2" s="246"/>
      <c r="EE2" s="246"/>
      <c r="EF2" s="246"/>
      <c r="EG2" s="246"/>
      <c r="EH2" s="246"/>
      <c r="EI2" s="246"/>
      <c r="EJ2" s="246"/>
      <c r="EK2" s="246"/>
      <c r="EL2" s="246"/>
      <c r="EM2" s="246"/>
      <c r="EN2" s="246"/>
      <c r="EO2" s="246"/>
      <c r="EP2" s="246"/>
      <c r="EQ2" s="246"/>
      <c r="ER2" s="246"/>
      <c r="ES2" s="246"/>
      <c r="ET2" s="246"/>
      <c r="EU2" s="246"/>
      <c r="EV2" s="246"/>
      <c r="EW2" s="246"/>
      <c r="EX2" s="246"/>
      <c r="EY2" s="246"/>
      <c r="EZ2" s="246"/>
      <c r="FA2" s="246"/>
      <c r="FB2" s="246"/>
      <c r="FC2" s="246"/>
      <c r="FD2" s="246"/>
      <c r="FE2" s="246"/>
      <c r="FF2" s="246"/>
      <c r="FG2" s="246"/>
      <c r="FH2" s="246"/>
      <c r="FI2" s="246"/>
      <c r="FJ2" s="246"/>
      <c r="FK2" s="246"/>
      <c r="FL2" s="246"/>
      <c r="FM2" s="246"/>
      <c r="FN2" s="246"/>
      <c r="FO2" s="246"/>
      <c r="FP2" s="246"/>
      <c r="FQ2" s="246"/>
      <c r="FR2" s="246"/>
      <c r="FS2" s="246"/>
      <c r="FT2" s="246"/>
      <c r="FU2" s="246"/>
      <c r="FV2" s="246"/>
      <c r="FW2" s="246"/>
      <c r="FX2" s="246"/>
      <c r="FY2" s="246"/>
      <c r="FZ2" s="246"/>
      <c r="GA2" s="246"/>
      <c r="GB2" s="246"/>
      <c r="GC2" s="246"/>
      <c r="GD2" s="246"/>
      <c r="GE2" s="246"/>
      <c r="GF2" s="246"/>
      <c r="GG2" s="246"/>
      <c r="GH2" s="246"/>
      <c r="GI2" s="246"/>
      <c r="GJ2" s="246"/>
      <c r="GK2" s="246"/>
      <c r="GL2" s="246"/>
      <c r="GM2" s="246"/>
      <c r="GN2" s="246"/>
      <c r="GO2" s="246"/>
      <c r="GP2" s="246"/>
      <c r="GQ2" s="246"/>
      <c r="GR2" s="246"/>
      <c r="GS2" s="246"/>
      <c r="GT2" s="246"/>
      <c r="GU2" s="246"/>
      <c r="GV2" s="246"/>
      <c r="GW2" s="246"/>
      <c r="GX2" s="246"/>
      <c r="GY2" s="246"/>
      <c r="GZ2" s="246"/>
      <c r="HA2" s="246"/>
      <c r="HB2" s="246"/>
      <c r="HC2" s="246"/>
      <c r="HD2" s="246"/>
      <c r="HE2" s="246"/>
      <c r="HF2" s="246"/>
      <c r="HG2" s="246"/>
      <c r="HH2" s="246"/>
      <c r="HI2" s="246"/>
      <c r="HJ2" s="246"/>
      <c r="HK2" s="246"/>
      <c r="HL2" s="246"/>
      <c r="HM2" s="246"/>
      <c r="HN2" s="246"/>
      <c r="HO2" s="246"/>
      <c r="HP2" s="246"/>
      <c r="HQ2" s="246"/>
      <c r="HR2" s="246"/>
      <c r="HS2" s="246"/>
      <c r="HT2" s="246"/>
      <c r="HU2" s="246"/>
      <c r="HV2" s="246"/>
      <c r="HW2" s="246"/>
      <c r="HX2" s="246"/>
      <c r="HY2" s="246"/>
      <c r="HZ2" s="246"/>
      <c r="IA2" s="246"/>
      <c r="IB2" s="246"/>
      <c r="IC2" s="246"/>
      <c r="ID2" s="246"/>
      <c r="IE2" s="246"/>
      <c r="IF2" s="246"/>
      <c r="IG2" s="246"/>
      <c r="IH2" s="246"/>
      <c r="II2" s="246"/>
      <c r="IJ2" s="246"/>
      <c r="IK2" s="246"/>
      <c r="IL2" s="246"/>
      <c r="IM2" s="246"/>
      <c r="IN2" s="246"/>
      <c r="IO2" s="246"/>
      <c r="IP2" s="246"/>
      <c r="IQ2" s="246"/>
      <c r="IR2" s="246"/>
      <c r="IS2" s="246"/>
      <c r="IT2" s="246"/>
      <c r="IU2" s="246"/>
      <c r="IV2" s="246"/>
    </row>
    <row r="3" spans="1:256" ht="16.5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47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6"/>
      <c r="BM3" s="246"/>
      <c r="BN3" s="246"/>
      <c r="BO3" s="246"/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6"/>
      <c r="CL3" s="246"/>
      <c r="CM3" s="246"/>
      <c r="CN3" s="246"/>
      <c r="CO3" s="246"/>
      <c r="CP3" s="246"/>
      <c r="CQ3" s="246"/>
      <c r="CR3" s="246"/>
      <c r="CS3" s="246"/>
      <c r="CT3" s="246"/>
      <c r="CU3" s="246"/>
      <c r="CV3" s="246"/>
      <c r="CW3" s="246"/>
      <c r="CX3" s="246"/>
      <c r="CY3" s="246"/>
      <c r="CZ3" s="246"/>
      <c r="DA3" s="246"/>
      <c r="DB3" s="246"/>
      <c r="DC3" s="246"/>
      <c r="DD3" s="246"/>
      <c r="DE3" s="246"/>
      <c r="DF3" s="246"/>
      <c r="DG3" s="246"/>
      <c r="DH3" s="246"/>
      <c r="DI3" s="246"/>
      <c r="DJ3" s="246"/>
      <c r="DK3" s="246"/>
      <c r="DL3" s="246"/>
      <c r="DM3" s="246"/>
      <c r="DN3" s="246"/>
      <c r="DO3" s="246"/>
      <c r="DP3" s="246"/>
      <c r="DQ3" s="246"/>
      <c r="DR3" s="246"/>
      <c r="DS3" s="246"/>
      <c r="DT3" s="246"/>
      <c r="DU3" s="246"/>
      <c r="DV3" s="246"/>
      <c r="DW3" s="246"/>
      <c r="DX3" s="246"/>
      <c r="DY3" s="246"/>
      <c r="DZ3" s="246"/>
      <c r="EA3" s="246"/>
      <c r="EB3" s="246"/>
      <c r="EC3" s="246"/>
      <c r="ED3" s="246"/>
      <c r="EE3" s="246"/>
      <c r="EF3" s="246"/>
      <c r="EG3" s="246"/>
      <c r="EH3" s="246"/>
      <c r="EI3" s="246"/>
      <c r="EJ3" s="246"/>
      <c r="EK3" s="246"/>
      <c r="EL3" s="246"/>
      <c r="EM3" s="246"/>
      <c r="EN3" s="246"/>
      <c r="EO3" s="246"/>
      <c r="EP3" s="246"/>
      <c r="EQ3" s="246"/>
      <c r="ER3" s="246"/>
      <c r="ES3" s="246"/>
      <c r="ET3" s="246"/>
      <c r="EU3" s="246"/>
      <c r="EV3" s="246"/>
      <c r="EW3" s="246"/>
      <c r="EX3" s="246"/>
      <c r="EY3" s="246"/>
      <c r="EZ3" s="246"/>
      <c r="FA3" s="246"/>
      <c r="FB3" s="246"/>
      <c r="FC3" s="246"/>
      <c r="FD3" s="246"/>
      <c r="FE3" s="246"/>
      <c r="FF3" s="246"/>
      <c r="FG3" s="246"/>
      <c r="FH3" s="246"/>
      <c r="FI3" s="246"/>
      <c r="FJ3" s="246"/>
      <c r="FK3" s="246"/>
      <c r="FL3" s="246"/>
      <c r="FM3" s="246"/>
      <c r="FN3" s="246"/>
      <c r="FO3" s="246"/>
      <c r="FP3" s="246"/>
      <c r="FQ3" s="246"/>
      <c r="FR3" s="246"/>
      <c r="FS3" s="246"/>
      <c r="FT3" s="246"/>
      <c r="FU3" s="246"/>
      <c r="FV3" s="246"/>
      <c r="FW3" s="246"/>
      <c r="FX3" s="246"/>
      <c r="FY3" s="246"/>
      <c r="FZ3" s="246"/>
      <c r="GA3" s="246"/>
      <c r="GB3" s="246"/>
      <c r="GC3" s="246"/>
      <c r="GD3" s="246"/>
      <c r="GE3" s="246"/>
      <c r="GF3" s="246"/>
      <c r="GG3" s="246"/>
      <c r="GH3" s="246"/>
      <c r="GI3" s="246"/>
      <c r="GJ3" s="246"/>
      <c r="GK3" s="246"/>
      <c r="GL3" s="246"/>
      <c r="GM3" s="246"/>
      <c r="GN3" s="246"/>
      <c r="GO3" s="246"/>
      <c r="GP3" s="246"/>
      <c r="GQ3" s="246"/>
      <c r="GR3" s="246"/>
      <c r="GS3" s="246"/>
      <c r="GT3" s="246"/>
      <c r="GU3" s="246"/>
      <c r="GV3" s="246"/>
      <c r="GW3" s="246"/>
      <c r="GX3" s="246"/>
      <c r="GY3" s="246"/>
      <c r="GZ3" s="246"/>
      <c r="HA3" s="246"/>
      <c r="HB3" s="246"/>
      <c r="HC3" s="246"/>
      <c r="HD3" s="246"/>
      <c r="HE3" s="246"/>
      <c r="HF3" s="246"/>
      <c r="HG3" s="246"/>
      <c r="HH3" s="246"/>
      <c r="HI3" s="246"/>
      <c r="HJ3" s="246"/>
      <c r="HK3" s="246"/>
      <c r="HL3" s="246"/>
      <c r="HM3" s="246"/>
      <c r="HN3" s="246"/>
      <c r="HO3" s="246"/>
      <c r="HP3" s="246"/>
      <c r="HQ3" s="246"/>
      <c r="HR3" s="246"/>
      <c r="HS3" s="246"/>
      <c r="HT3" s="246"/>
      <c r="HU3" s="246"/>
      <c r="HV3" s="246"/>
      <c r="HW3" s="246"/>
      <c r="HX3" s="246"/>
      <c r="HY3" s="246"/>
      <c r="HZ3" s="246"/>
      <c r="IA3" s="246"/>
      <c r="IB3" s="246"/>
      <c r="IC3" s="246"/>
      <c r="ID3" s="246"/>
      <c r="IE3" s="246"/>
      <c r="IF3" s="246"/>
      <c r="IG3" s="246"/>
      <c r="IH3" s="246"/>
      <c r="II3" s="246"/>
      <c r="IJ3" s="246"/>
      <c r="IK3" s="246"/>
      <c r="IL3" s="246"/>
      <c r="IM3" s="246"/>
      <c r="IN3" s="246"/>
      <c r="IO3" s="246"/>
      <c r="IP3" s="246"/>
      <c r="IQ3" s="246"/>
      <c r="IR3" s="246"/>
      <c r="IS3" s="246"/>
      <c r="IT3" s="246"/>
      <c r="IU3" s="246"/>
      <c r="IV3" s="246"/>
    </row>
    <row r="4" spans="1:256" ht="16.5">
      <c r="A4" s="537" t="s">
        <v>376</v>
      </c>
      <c r="B4" s="537"/>
      <c r="C4" s="537"/>
      <c r="D4" s="537"/>
      <c r="E4" s="537"/>
      <c r="F4" s="537"/>
      <c r="G4" s="537"/>
      <c r="H4" s="537"/>
      <c r="I4" s="537"/>
      <c r="J4" s="537"/>
      <c r="K4" s="537"/>
      <c r="L4" s="537"/>
      <c r="M4" s="537"/>
      <c r="N4" s="537"/>
      <c r="O4" s="537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246"/>
      <c r="BD4" s="246"/>
      <c r="BE4" s="246"/>
      <c r="BF4" s="246"/>
      <c r="BG4" s="246"/>
      <c r="BH4" s="246"/>
      <c r="BI4" s="246"/>
      <c r="BJ4" s="246"/>
      <c r="BK4" s="246"/>
      <c r="BL4" s="246"/>
      <c r="BM4" s="246"/>
      <c r="BN4" s="246"/>
      <c r="BO4" s="246"/>
      <c r="BP4" s="246"/>
      <c r="BQ4" s="246"/>
      <c r="BR4" s="246"/>
      <c r="BS4" s="246"/>
      <c r="BT4" s="246"/>
      <c r="BU4" s="246"/>
      <c r="BV4" s="246"/>
      <c r="BW4" s="246"/>
      <c r="BX4" s="246"/>
      <c r="BY4" s="246"/>
      <c r="BZ4" s="246"/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246"/>
      <c r="CL4" s="246"/>
      <c r="CM4" s="246"/>
      <c r="CN4" s="246"/>
      <c r="CO4" s="246"/>
      <c r="CP4" s="246"/>
      <c r="CQ4" s="246"/>
      <c r="CR4" s="246"/>
      <c r="CS4" s="246"/>
      <c r="CT4" s="246"/>
      <c r="CU4" s="246"/>
      <c r="CV4" s="246"/>
      <c r="CW4" s="246"/>
      <c r="CX4" s="246"/>
      <c r="CY4" s="246"/>
      <c r="CZ4" s="246"/>
      <c r="DA4" s="246"/>
      <c r="DB4" s="246"/>
      <c r="DC4" s="246"/>
      <c r="DD4" s="246"/>
      <c r="DE4" s="246"/>
      <c r="DF4" s="246"/>
      <c r="DG4" s="246"/>
      <c r="DH4" s="246"/>
      <c r="DI4" s="246"/>
      <c r="DJ4" s="246"/>
      <c r="DK4" s="246"/>
      <c r="DL4" s="246"/>
      <c r="DM4" s="246"/>
      <c r="DN4" s="246"/>
      <c r="DO4" s="246"/>
      <c r="DP4" s="246"/>
      <c r="DQ4" s="246"/>
      <c r="DR4" s="246"/>
      <c r="DS4" s="246"/>
      <c r="DT4" s="246"/>
      <c r="DU4" s="246"/>
      <c r="DV4" s="246"/>
      <c r="DW4" s="246"/>
      <c r="DX4" s="246"/>
      <c r="DY4" s="246"/>
      <c r="DZ4" s="246"/>
      <c r="EA4" s="246"/>
      <c r="EB4" s="246"/>
      <c r="EC4" s="246"/>
      <c r="ED4" s="246"/>
      <c r="EE4" s="246"/>
      <c r="EF4" s="246"/>
      <c r="EG4" s="246"/>
      <c r="EH4" s="246"/>
      <c r="EI4" s="246"/>
      <c r="EJ4" s="246"/>
      <c r="EK4" s="246"/>
      <c r="EL4" s="246"/>
      <c r="EM4" s="246"/>
      <c r="EN4" s="246"/>
      <c r="EO4" s="246"/>
      <c r="EP4" s="246"/>
      <c r="EQ4" s="246"/>
      <c r="ER4" s="246"/>
      <c r="ES4" s="246"/>
      <c r="ET4" s="246"/>
      <c r="EU4" s="246"/>
      <c r="EV4" s="246"/>
      <c r="EW4" s="246"/>
      <c r="EX4" s="246"/>
      <c r="EY4" s="246"/>
      <c r="EZ4" s="246"/>
      <c r="FA4" s="246"/>
      <c r="FB4" s="246"/>
      <c r="FC4" s="246"/>
      <c r="FD4" s="246"/>
      <c r="FE4" s="246"/>
      <c r="FF4" s="246"/>
      <c r="FG4" s="246"/>
      <c r="FH4" s="246"/>
      <c r="FI4" s="246"/>
      <c r="FJ4" s="246"/>
      <c r="FK4" s="246"/>
      <c r="FL4" s="246"/>
      <c r="FM4" s="246"/>
      <c r="FN4" s="246"/>
      <c r="FO4" s="246"/>
      <c r="FP4" s="246"/>
      <c r="FQ4" s="246"/>
      <c r="FR4" s="246"/>
      <c r="FS4" s="246"/>
      <c r="FT4" s="246"/>
      <c r="FU4" s="246"/>
      <c r="FV4" s="246"/>
      <c r="FW4" s="246"/>
      <c r="FX4" s="246"/>
      <c r="FY4" s="246"/>
      <c r="FZ4" s="246"/>
      <c r="GA4" s="246"/>
      <c r="GB4" s="246"/>
      <c r="GC4" s="246"/>
      <c r="GD4" s="246"/>
      <c r="GE4" s="246"/>
      <c r="GF4" s="246"/>
      <c r="GG4" s="246"/>
      <c r="GH4" s="246"/>
      <c r="GI4" s="246"/>
      <c r="GJ4" s="246"/>
      <c r="GK4" s="246"/>
      <c r="GL4" s="246"/>
      <c r="GM4" s="246"/>
      <c r="GN4" s="246"/>
      <c r="GO4" s="246"/>
      <c r="GP4" s="246"/>
      <c r="GQ4" s="246"/>
      <c r="GR4" s="246"/>
      <c r="GS4" s="246"/>
      <c r="GT4" s="246"/>
      <c r="GU4" s="246"/>
      <c r="GV4" s="246"/>
      <c r="GW4" s="246"/>
      <c r="GX4" s="246"/>
      <c r="GY4" s="246"/>
      <c r="GZ4" s="246"/>
      <c r="HA4" s="246"/>
      <c r="HB4" s="246"/>
      <c r="HC4" s="246"/>
      <c r="HD4" s="246"/>
      <c r="HE4" s="246"/>
      <c r="HF4" s="246"/>
      <c r="HG4" s="246"/>
      <c r="HH4" s="246"/>
      <c r="HI4" s="246"/>
      <c r="HJ4" s="246"/>
      <c r="HK4" s="246"/>
      <c r="HL4" s="246"/>
      <c r="HM4" s="246"/>
      <c r="HN4" s="246"/>
      <c r="HO4" s="246"/>
      <c r="HP4" s="246"/>
      <c r="HQ4" s="246"/>
      <c r="HR4" s="246"/>
      <c r="HS4" s="246"/>
      <c r="HT4" s="246"/>
      <c r="HU4" s="246"/>
      <c r="HV4" s="246"/>
      <c r="HW4" s="246"/>
      <c r="HX4" s="246"/>
      <c r="HY4" s="246"/>
      <c r="HZ4" s="246"/>
      <c r="IA4" s="246"/>
      <c r="IB4" s="246"/>
      <c r="IC4" s="246"/>
      <c r="ID4" s="246"/>
      <c r="IE4" s="246"/>
      <c r="IF4" s="246"/>
      <c r="IG4" s="246"/>
      <c r="IH4" s="246"/>
      <c r="II4" s="246"/>
      <c r="IJ4" s="246"/>
      <c r="IK4" s="246"/>
      <c r="IL4" s="246"/>
      <c r="IM4" s="246"/>
      <c r="IN4" s="246"/>
      <c r="IO4" s="246"/>
      <c r="IP4" s="246"/>
      <c r="IQ4" s="246"/>
      <c r="IR4" s="246"/>
      <c r="IS4" s="246"/>
      <c r="IT4" s="246"/>
      <c r="IU4" s="246"/>
      <c r="IV4" s="246"/>
    </row>
    <row r="5" spans="1:256" ht="16.5">
      <c r="A5" s="533" t="s">
        <v>361</v>
      </c>
      <c r="B5" s="539" t="s">
        <v>282</v>
      </c>
      <c r="C5" s="540"/>
      <c r="D5" s="541"/>
      <c r="E5" s="534" t="s">
        <v>377</v>
      </c>
      <c r="F5" s="534"/>
      <c r="G5" s="534"/>
      <c r="H5" s="534" t="s">
        <v>377</v>
      </c>
      <c r="I5" s="534"/>
      <c r="J5" s="534"/>
      <c r="K5" s="534" t="s">
        <v>378</v>
      </c>
      <c r="L5" s="534"/>
      <c r="M5" s="534"/>
      <c r="N5" s="534"/>
      <c r="O5" s="538" t="s">
        <v>379</v>
      </c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46"/>
      <c r="BR5" s="246"/>
      <c r="BS5" s="246"/>
      <c r="BT5" s="246"/>
      <c r="BU5" s="246"/>
      <c r="BV5" s="246"/>
      <c r="BW5" s="246"/>
      <c r="BX5" s="246"/>
      <c r="BY5" s="246"/>
      <c r="BZ5" s="246"/>
      <c r="CA5" s="246"/>
      <c r="CB5" s="246"/>
      <c r="CC5" s="246"/>
      <c r="CD5" s="246"/>
      <c r="CE5" s="246"/>
      <c r="CF5" s="246"/>
      <c r="CG5" s="246"/>
      <c r="CH5" s="246"/>
      <c r="CI5" s="246"/>
      <c r="CJ5" s="246"/>
      <c r="CK5" s="246"/>
      <c r="CL5" s="246"/>
      <c r="CM5" s="246"/>
      <c r="CN5" s="246"/>
      <c r="CO5" s="246"/>
      <c r="CP5" s="246"/>
      <c r="CQ5" s="246"/>
      <c r="CR5" s="246"/>
      <c r="CS5" s="246"/>
      <c r="CT5" s="246"/>
      <c r="CU5" s="246"/>
      <c r="CV5" s="246"/>
      <c r="CW5" s="246"/>
      <c r="CX5" s="246"/>
      <c r="CY5" s="246"/>
      <c r="CZ5" s="246"/>
      <c r="DA5" s="246"/>
      <c r="DB5" s="246"/>
      <c r="DC5" s="246"/>
      <c r="DD5" s="246"/>
      <c r="DE5" s="246"/>
      <c r="DF5" s="246"/>
      <c r="DG5" s="246"/>
      <c r="DH5" s="246"/>
      <c r="DI5" s="246"/>
      <c r="DJ5" s="246"/>
      <c r="DK5" s="246"/>
      <c r="DL5" s="246"/>
      <c r="DM5" s="246"/>
      <c r="DN5" s="246"/>
      <c r="DO5" s="246"/>
      <c r="DP5" s="246"/>
      <c r="DQ5" s="246"/>
      <c r="DR5" s="246"/>
      <c r="DS5" s="246"/>
      <c r="DT5" s="246"/>
      <c r="DU5" s="246"/>
      <c r="DV5" s="246"/>
      <c r="DW5" s="246"/>
      <c r="DX5" s="246"/>
      <c r="DY5" s="246"/>
      <c r="DZ5" s="246"/>
      <c r="EA5" s="246"/>
      <c r="EB5" s="246"/>
      <c r="EC5" s="246"/>
      <c r="ED5" s="246"/>
      <c r="EE5" s="246"/>
      <c r="EF5" s="246"/>
      <c r="EG5" s="246"/>
      <c r="EH5" s="246"/>
      <c r="EI5" s="246"/>
      <c r="EJ5" s="246"/>
      <c r="EK5" s="246"/>
      <c r="EL5" s="246"/>
      <c r="EM5" s="246"/>
      <c r="EN5" s="246"/>
      <c r="EO5" s="246"/>
      <c r="EP5" s="246"/>
      <c r="EQ5" s="246"/>
      <c r="ER5" s="246"/>
      <c r="ES5" s="246"/>
      <c r="ET5" s="246"/>
      <c r="EU5" s="246"/>
      <c r="EV5" s="246"/>
      <c r="EW5" s="246"/>
      <c r="EX5" s="246"/>
      <c r="EY5" s="246"/>
      <c r="EZ5" s="246"/>
      <c r="FA5" s="246"/>
      <c r="FB5" s="246"/>
      <c r="FC5" s="246"/>
      <c r="FD5" s="246"/>
      <c r="FE5" s="246"/>
      <c r="FF5" s="246"/>
      <c r="FG5" s="246"/>
      <c r="FH5" s="246"/>
      <c r="FI5" s="246"/>
      <c r="FJ5" s="246"/>
      <c r="FK5" s="246"/>
      <c r="FL5" s="246"/>
      <c r="FM5" s="246"/>
      <c r="FN5" s="246"/>
      <c r="FO5" s="246"/>
      <c r="FP5" s="246"/>
      <c r="FQ5" s="246"/>
      <c r="FR5" s="246"/>
      <c r="FS5" s="246"/>
      <c r="FT5" s="246"/>
      <c r="FU5" s="246"/>
      <c r="FV5" s="246"/>
      <c r="FW5" s="246"/>
      <c r="FX5" s="246"/>
      <c r="FY5" s="246"/>
      <c r="FZ5" s="246"/>
      <c r="GA5" s="246"/>
      <c r="GB5" s="246"/>
      <c r="GC5" s="246"/>
      <c r="GD5" s="246"/>
      <c r="GE5" s="246"/>
      <c r="GF5" s="246"/>
      <c r="GG5" s="246"/>
      <c r="GH5" s="246"/>
      <c r="GI5" s="246"/>
      <c r="GJ5" s="246"/>
      <c r="GK5" s="246"/>
      <c r="GL5" s="246"/>
      <c r="GM5" s="246"/>
      <c r="GN5" s="246"/>
      <c r="GO5" s="246"/>
      <c r="GP5" s="246"/>
      <c r="GQ5" s="246"/>
      <c r="GR5" s="246"/>
      <c r="GS5" s="246"/>
      <c r="GT5" s="246"/>
      <c r="GU5" s="246"/>
      <c r="GV5" s="246"/>
      <c r="GW5" s="246"/>
      <c r="GX5" s="246"/>
      <c r="GY5" s="246"/>
      <c r="GZ5" s="246"/>
      <c r="HA5" s="246"/>
      <c r="HB5" s="246"/>
      <c r="HC5" s="246"/>
      <c r="HD5" s="246"/>
      <c r="HE5" s="246"/>
      <c r="HF5" s="246"/>
      <c r="HG5" s="246"/>
      <c r="HH5" s="246"/>
      <c r="HI5" s="246"/>
      <c r="HJ5" s="246"/>
      <c r="HK5" s="246"/>
      <c r="HL5" s="246"/>
      <c r="HM5" s="246"/>
      <c r="HN5" s="246"/>
      <c r="HO5" s="246"/>
      <c r="HP5" s="246"/>
      <c r="HQ5" s="246"/>
      <c r="HR5" s="246"/>
      <c r="HS5" s="246"/>
      <c r="HT5" s="246"/>
      <c r="HU5" s="246"/>
      <c r="HV5" s="246"/>
      <c r="HW5" s="246"/>
      <c r="HX5" s="246"/>
      <c r="HY5" s="246"/>
      <c r="HZ5" s="246"/>
      <c r="IA5" s="246"/>
      <c r="IB5" s="246"/>
      <c r="IC5" s="246"/>
      <c r="ID5" s="246"/>
      <c r="IE5" s="246"/>
      <c r="IF5" s="246"/>
      <c r="IG5" s="246"/>
      <c r="IH5" s="246"/>
      <c r="II5" s="246"/>
      <c r="IJ5" s="246"/>
      <c r="IK5" s="246"/>
      <c r="IL5" s="246"/>
      <c r="IM5" s="246"/>
      <c r="IN5" s="246"/>
      <c r="IO5" s="246"/>
      <c r="IP5" s="246"/>
      <c r="IQ5" s="246"/>
      <c r="IR5" s="246"/>
      <c r="IS5" s="246"/>
      <c r="IT5" s="246"/>
      <c r="IU5" s="246"/>
      <c r="IV5" s="246"/>
    </row>
    <row r="6" spans="1:256" ht="49.5">
      <c r="A6" s="533"/>
      <c r="B6" s="285" t="s">
        <v>362</v>
      </c>
      <c r="C6" s="285" t="s">
        <v>363</v>
      </c>
      <c r="D6" s="285" t="s">
        <v>7</v>
      </c>
      <c r="E6" s="239" t="s">
        <v>362</v>
      </c>
      <c r="F6" s="239" t="s">
        <v>363</v>
      </c>
      <c r="G6" s="239" t="s">
        <v>7</v>
      </c>
      <c r="H6" s="248" t="s">
        <v>362</v>
      </c>
      <c r="I6" s="248" t="s">
        <v>363</v>
      </c>
      <c r="J6" s="248" t="s">
        <v>7</v>
      </c>
      <c r="K6" s="239" t="s">
        <v>362</v>
      </c>
      <c r="L6" s="239" t="s">
        <v>380</v>
      </c>
      <c r="M6" s="239" t="s">
        <v>363</v>
      </c>
      <c r="N6" s="239" t="s">
        <v>7</v>
      </c>
      <c r="O6" s="538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6"/>
      <c r="AY6" s="246"/>
      <c r="AZ6" s="246"/>
      <c r="BA6" s="246"/>
      <c r="BB6" s="246"/>
      <c r="BC6" s="246"/>
      <c r="BD6" s="246"/>
      <c r="BE6" s="246"/>
      <c r="BF6" s="246"/>
      <c r="BG6" s="246"/>
      <c r="BH6" s="246"/>
      <c r="BI6" s="246"/>
      <c r="BJ6" s="246"/>
      <c r="BK6" s="246"/>
      <c r="BL6" s="246"/>
      <c r="BM6" s="246"/>
      <c r="BN6" s="246"/>
      <c r="BO6" s="246"/>
      <c r="BP6" s="246"/>
      <c r="BQ6" s="246"/>
      <c r="BR6" s="246"/>
      <c r="BS6" s="246"/>
      <c r="BT6" s="246"/>
      <c r="BU6" s="246"/>
      <c r="BV6" s="246"/>
      <c r="BW6" s="246"/>
      <c r="BX6" s="246"/>
      <c r="BY6" s="246"/>
      <c r="BZ6" s="246"/>
      <c r="CA6" s="246"/>
      <c r="CB6" s="246"/>
      <c r="CC6" s="246"/>
      <c r="CD6" s="246"/>
      <c r="CE6" s="246"/>
      <c r="CF6" s="246"/>
      <c r="CG6" s="246"/>
      <c r="CH6" s="246"/>
      <c r="CI6" s="246"/>
      <c r="CJ6" s="246"/>
      <c r="CK6" s="246"/>
      <c r="CL6" s="246"/>
      <c r="CM6" s="246"/>
      <c r="CN6" s="246"/>
      <c r="CO6" s="246"/>
      <c r="CP6" s="246"/>
      <c r="CQ6" s="246"/>
      <c r="CR6" s="246"/>
      <c r="CS6" s="246"/>
      <c r="CT6" s="246"/>
      <c r="CU6" s="246"/>
      <c r="CV6" s="246"/>
      <c r="CW6" s="246"/>
      <c r="CX6" s="246"/>
      <c r="CY6" s="246"/>
      <c r="CZ6" s="246"/>
      <c r="DA6" s="246"/>
      <c r="DB6" s="246"/>
      <c r="DC6" s="246"/>
      <c r="DD6" s="246"/>
      <c r="DE6" s="246"/>
      <c r="DF6" s="246"/>
      <c r="DG6" s="246"/>
      <c r="DH6" s="246"/>
      <c r="DI6" s="246"/>
      <c r="DJ6" s="246"/>
      <c r="DK6" s="246"/>
      <c r="DL6" s="246"/>
      <c r="DM6" s="246"/>
      <c r="DN6" s="246"/>
      <c r="DO6" s="246"/>
      <c r="DP6" s="246"/>
      <c r="DQ6" s="246"/>
      <c r="DR6" s="246"/>
      <c r="DS6" s="246"/>
      <c r="DT6" s="246"/>
      <c r="DU6" s="246"/>
      <c r="DV6" s="246"/>
      <c r="DW6" s="246"/>
      <c r="DX6" s="246"/>
      <c r="DY6" s="246"/>
      <c r="DZ6" s="246"/>
      <c r="EA6" s="246"/>
      <c r="EB6" s="246"/>
      <c r="EC6" s="246"/>
      <c r="ED6" s="246"/>
      <c r="EE6" s="246"/>
      <c r="EF6" s="246"/>
      <c r="EG6" s="246"/>
      <c r="EH6" s="246"/>
      <c r="EI6" s="246"/>
      <c r="EJ6" s="246"/>
      <c r="EK6" s="246"/>
      <c r="EL6" s="246"/>
      <c r="EM6" s="246"/>
      <c r="EN6" s="246"/>
      <c r="EO6" s="246"/>
      <c r="EP6" s="246"/>
      <c r="EQ6" s="246"/>
      <c r="ER6" s="246"/>
      <c r="ES6" s="246"/>
      <c r="ET6" s="246"/>
      <c r="EU6" s="246"/>
      <c r="EV6" s="246"/>
      <c r="EW6" s="246"/>
      <c r="EX6" s="246"/>
      <c r="EY6" s="246"/>
      <c r="EZ6" s="246"/>
      <c r="FA6" s="246"/>
      <c r="FB6" s="246"/>
      <c r="FC6" s="246"/>
      <c r="FD6" s="246"/>
      <c r="FE6" s="246"/>
      <c r="FF6" s="246"/>
      <c r="FG6" s="246"/>
      <c r="FH6" s="246"/>
      <c r="FI6" s="246"/>
      <c r="FJ6" s="246"/>
      <c r="FK6" s="246"/>
      <c r="FL6" s="246"/>
      <c r="FM6" s="246"/>
      <c r="FN6" s="246"/>
      <c r="FO6" s="246"/>
      <c r="FP6" s="246"/>
      <c r="FQ6" s="246"/>
      <c r="FR6" s="246"/>
      <c r="FS6" s="246"/>
      <c r="FT6" s="246"/>
      <c r="FU6" s="246"/>
      <c r="FV6" s="246"/>
      <c r="FW6" s="246"/>
      <c r="FX6" s="246"/>
      <c r="FY6" s="246"/>
      <c r="FZ6" s="246"/>
      <c r="GA6" s="246"/>
      <c r="GB6" s="246"/>
      <c r="GC6" s="246"/>
      <c r="GD6" s="246"/>
      <c r="GE6" s="246"/>
      <c r="GF6" s="246"/>
      <c r="GG6" s="246"/>
      <c r="GH6" s="246"/>
      <c r="GI6" s="246"/>
      <c r="GJ6" s="246"/>
      <c r="GK6" s="246"/>
      <c r="GL6" s="246"/>
      <c r="GM6" s="246"/>
      <c r="GN6" s="246"/>
      <c r="GO6" s="246"/>
      <c r="GP6" s="246"/>
      <c r="GQ6" s="246"/>
      <c r="GR6" s="246"/>
      <c r="GS6" s="246"/>
      <c r="GT6" s="246"/>
      <c r="GU6" s="246"/>
      <c r="GV6" s="246"/>
      <c r="GW6" s="246"/>
      <c r="GX6" s="246"/>
      <c r="GY6" s="246"/>
      <c r="GZ6" s="246"/>
      <c r="HA6" s="246"/>
      <c r="HB6" s="246"/>
      <c r="HC6" s="246"/>
      <c r="HD6" s="246"/>
      <c r="HE6" s="246"/>
      <c r="HF6" s="246"/>
      <c r="HG6" s="246"/>
      <c r="HH6" s="246"/>
      <c r="HI6" s="246"/>
      <c r="HJ6" s="246"/>
      <c r="HK6" s="246"/>
      <c r="HL6" s="246"/>
      <c r="HM6" s="246"/>
      <c r="HN6" s="246"/>
      <c r="HO6" s="246"/>
      <c r="HP6" s="246"/>
      <c r="HQ6" s="246"/>
      <c r="HR6" s="246"/>
      <c r="HS6" s="246"/>
      <c r="HT6" s="246"/>
      <c r="HU6" s="246"/>
      <c r="HV6" s="246"/>
      <c r="HW6" s="246"/>
      <c r="HX6" s="246"/>
      <c r="HY6" s="246"/>
      <c r="HZ6" s="246"/>
      <c r="IA6" s="246"/>
      <c r="IB6" s="246"/>
      <c r="IC6" s="246"/>
      <c r="ID6" s="246"/>
      <c r="IE6" s="246"/>
      <c r="IF6" s="246"/>
      <c r="IG6" s="246"/>
      <c r="IH6" s="246"/>
      <c r="II6" s="246"/>
      <c r="IJ6" s="246"/>
      <c r="IK6" s="246"/>
      <c r="IL6" s="246"/>
      <c r="IM6" s="246"/>
      <c r="IN6" s="246"/>
      <c r="IO6" s="246"/>
      <c r="IP6" s="246"/>
      <c r="IQ6" s="246"/>
      <c r="IR6" s="246"/>
      <c r="IS6" s="246"/>
      <c r="IT6" s="246"/>
      <c r="IU6" s="246"/>
      <c r="IV6" s="246"/>
    </row>
    <row r="7" spans="1:256" ht="16.5">
      <c r="A7" s="240" t="s">
        <v>237</v>
      </c>
      <c r="B7" s="240" t="s">
        <v>238</v>
      </c>
      <c r="C7" s="240" t="s">
        <v>364</v>
      </c>
      <c r="D7" s="240" t="s">
        <v>365</v>
      </c>
      <c r="E7" s="240" t="s">
        <v>238</v>
      </c>
      <c r="F7" s="240" t="s">
        <v>364</v>
      </c>
      <c r="G7" s="240" t="s">
        <v>365</v>
      </c>
      <c r="H7" s="243">
        <v>5</v>
      </c>
      <c r="I7" s="243">
        <v>6</v>
      </c>
      <c r="J7" s="243" t="s">
        <v>381</v>
      </c>
      <c r="K7" s="243">
        <v>8</v>
      </c>
      <c r="L7" s="243">
        <v>9</v>
      </c>
      <c r="M7" s="243">
        <v>10</v>
      </c>
      <c r="N7" s="243" t="s">
        <v>382</v>
      </c>
      <c r="O7" s="243" t="s">
        <v>383</v>
      </c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49"/>
      <c r="BC7" s="249"/>
      <c r="BD7" s="249"/>
      <c r="BE7" s="249"/>
      <c r="BF7" s="249"/>
      <c r="BG7" s="249"/>
      <c r="BH7" s="249"/>
      <c r="BI7" s="249"/>
      <c r="BJ7" s="249"/>
      <c r="BK7" s="249"/>
      <c r="BL7" s="249"/>
      <c r="BM7" s="249"/>
      <c r="BN7" s="249"/>
      <c r="BO7" s="249"/>
      <c r="BP7" s="249"/>
      <c r="BQ7" s="249"/>
      <c r="BR7" s="249"/>
      <c r="BS7" s="249"/>
      <c r="BT7" s="249"/>
      <c r="BU7" s="249"/>
      <c r="BV7" s="249"/>
      <c r="BW7" s="249"/>
      <c r="BX7" s="249"/>
      <c r="BY7" s="249"/>
      <c r="BZ7" s="249"/>
      <c r="CA7" s="249"/>
      <c r="CB7" s="249"/>
      <c r="CC7" s="249"/>
      <c r="CD7" s="249"/>
      <c r="CE7" s="249"/>
      <c r="CF7" s="249"/>
      <c r="CG7" s="249"/>
      <c r="CH7" s="249"/>
      <c r="CI7" s="249"/>
      <c r="CJ7" s="249"/>
      <c r="CK7" s="249"/>
      <c r="CL7" s="249"/>
      <c r="CM7" s="249"/>
      <c r="CN7" s="249"/>
      <c r="CO7" s="249"/>
      <c r="CP7" s="249"/>
      <c r="CQ7" s="249"/>
      <c r="CR7" s="249"/>
      <c r="CS7" s="249"/>
      <c r="CT7" s="249"/>
      <c r="CU7" s="249"/>
      <c r="CV7" s="249"/>
      <c r="CW7" s="249"/>
      <c r="CX7" s="249"/>
      <c r="CY7" s="249"/>
      <c r="CZ7" s="249"/>
      <c r="DA7" s="249"/>
      <c r="DB7" s="249"/>
      <c r="DC7" s="249"/>
      <c r="DD7" s="249"/>
      <c r="DE7" s="249"/>
      <c r="DF7" s="249"/>
      <c r="DG7" s="249"/>
      <c r="DH7" s="249"/>
      <c r="DI7" s="249"/>
      <c r="DJ7" s="249"/>
      <c r="DK7" s="249"/>
      <c r="DL7" s="249"/>
      <c r="DM7" s="249"/>
      <c r="DN7" s="249"/>
      <c r="DO7" s="249"/>
      <c r="DP7" s="249"/>
      <c r="DQ7" s="249"/>
      <c r="DR7" s="249"/>
      <c r="DS7" s="249"/>
      <c r="DT7" s="249"/>
      <c r="DU7" s="249"/>
      <c r="DV7" s="249"/>
      <c r="DW7" s="249"/>
      <c r="DX7" s="249"/>
      <c r="DY7" s="249"/>
      <c r="DZ7" s="249"/>
      <c r="EA7" s="249"/>
      <c r="EB7" s="249"/>
      <c r="EC7" s="249"/>
      <c r="ED7" s="249"/>
      <c r="EE7" s="249"/>
      <c r="EF7" s="249"/>
      <c r="EG7" s="249"/>
      <c r="EH7" s="249"/>
      <c r="EI7" s="249"/>
      <c r="EJ7" s="249"/>
      <c r="EK7" s="249"/>
      <c r="EL7" s="249"/>
      <c r="EM7" s="249"/>
      <c r="EN7" s="249"/>
      <c r="EO7" s="249"/>
      <c r="EP7" s="249"/>
      <c r="EQ7" s="249"/>
      <c r="ER7" s="249"/>
      <c r="ES7" s="249"/>
      <c r="ET7" s="249"/>
      <c r="EU7" s="249"/>
      <c r="EV7" s="249"/>
      <c r="EW7" s="249"/>
      <c r="EX7" s="249"/>
      <c r="EY7" s="249"/>
      <c r="EZ7" s="249"/>
      <c r="FA7" s="249"/>
      <c r="FB7" s="249"/>
      <c r="FC7" s="249"/>
      <c r="FD7" s="249"/>
      <c r="FE7" s="249"/>
      <c r="FF7" s="249"/>
      <c r="FG7" s="249"/>
      <c r="FH7" s="249"/>
      <c r="FI7" s="249"/>
      <c r="FJ7" s="249"/>
      <c r="FK7" s="249"/>
      <c r="FL7" s="249"/>
      <c r="FM7" s="249"/>
      <c r="FN7" s="249"/>
      <c r="FO7" s="249"/>
      <c r="FP7" s="249"/>
      <c r="FQ7" s="249"/>
      <c r="FR7" s="249"/>
      <c r="FS7" s="249"/>
      <c r="FT7" s="249"/>
      <c r="FU7" s="249"/>
      <c r="FV7" s="249"/>
      <c r="FW7" s="249"/>
      <c r="FX7" s="249"/>
      <c r="FY7" s="249"/>
      <c r="FZ7" s="249"/>
      <c r="GA7" s="249"/>
      <c r="GB7" s="249"/>
      <c r="GC7" s="249"/>
      <c r="GD7" s="249"/>
      <c r="GE7" s="249"/>
      <c r="GF7" s="249"/>
      <c r="GG7" s="249"/>
      <c r="GH7" s="249"/>
      <c r="GI7" s="249"/>
      <c r="GJ7" s="249"/>
      <c r="GK7" s="249"/>
      <c r="GL7" s="249"/>
      <c r="GM7" s="249"/>
      <c r="GN7" s="249"/>
      <c r="GO7" s="249"/>
      <c r="GP7" s="249"/>
      <c r="GQ7" s="249"/>
      <c r="GR7" s="249"/>
      <c r="GS7" s="249"/>
      <c r="GT7" s="249"/>
      <c r="GU7" s="249"/>
      <c r="GV7" s="249"/>
      <c r="GW7" s="249"/>
      <c r="GX7" s="249"/>
      <c r="GY7" s="249"/>
      <c r="GZ7" s="249"/>
      <c r="HA7" s="249"/>
      <c r="HB7" s="249"/>
      <c r="HC7" s="249"/>
      <c r="HD7" s="249"/>
      <c r="HE7" s="249"/>
      <c r="HF7" s="249"/>
      <c r="HG7" s="249"/>
      <c r="HH7" s="249"/>
      <c r="HI7" s="249"/>
      <c r="HJ7" s="249"/>
      <c r="HK7" s="249"/>
      <c r="HL7" s="249"/>
      <c r="HM7" s="249"/>
      <c r="HN7" s="249"/>
      <c r="HO7" s="249"/>
      <c r="HP7" s="249"/>
      <c r="HQ7" s="249"/>
      <c r="HR7" s="249"/>
      <c r="HS7" s="249"/>
      <c r="HT7" s="249"/>
      <c r="HU7" s="249"/>
      <c r="HV7" s="249"/>
      <c r="HW7" s="249"/>
      <c r="HX7" s="249"/>
      <c r="HY7" s="249"/>
      <c r="HZ7" s="249"/>
      <c r="IA7" s="249"/>
      <c r="IB7" s="249"/>
      <c r="IC7" s="249"/>
      <c r="ID7" s="249"/>
      <c r="IE7" s="249"/>
      <c r="IF7" s="249"/>
      <c r="IG7" s="249"/>
      <c r="IH7" s="249"/>
      <c r="II7" s="249"/>
      <c r="IJ7" s="249"/>
      <c r="IK7" s="249"/>
      <c r="IL7" s="249"/>
      <c r="IM7" s="249"/>
      <c r="IN7" s="249"/>
      <c r="IO7" s="249"/>
      <c r="IP7" s="249"/>
      <c r="IQ7" s="249"/>
      <c r="IR7" s="249"/>
      <c r="IS7" s="249"/>
      <c r="IT7" s="249"/>
      <c r="IU7" s="249"/>
      <c r="IV7" s="249"/>
    </row>
    <row r="8" spans="1:256" ht="16.5">
      <c r="A8" s="414" t="s">
        <v>394</v>
      </c>
      <c r="B8" s="415"/>
      <c r="C8" s="415"/>
      <c r="D8" s="292"/>
      <c r="E8" s="415"/>
      <c r="F8" s="415"/>
      <c r="G8" s="292"/>
      <c r="H8" s="276"/>
      <c r="I8" s="276"/>
      <c r="J8" s="276"/>
      <c r="K8" s="276"/>
      <c r="L8" s="276"/>
      <c r="M8" s="276"/>
      <c r="N8" s="276"/>
      <c r="O8" s="276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249"/>
      <c r="BS8" s="249"/>
      <c r="BT8" s="249"/>
      <c r="BU8" s="249"/>
      <c r="BV8" s="249"/>
      <c r="BW8" s="249"/>
      <c r="BX8" s="249"/>
      <c r="BY8" s="249"/>
      <c r="BZ8" s="249"/>
      <c r="CA8" s="249"/>
      <c r="CB8" s="249"/>
      <c r="CC8" s="249"/>
      <c r="CD8" s="249"/>
      <c r="CE8" s="249"/>
      <c r="CF8" s="249"/>
      <c r="CG8" s="249"/>
      <c r="CH8" s="249"/>
      <c r="CI8" s="249"/>
      <c r="CJ8" s="249"/>
      <c r="CK8" s="249"/>
      <c r="CL8" s="249"/>
      <c r="CM8" s="249"/>
      <c r="CN8" s="249"/>
      <c r="CO8" s="249"/>
      <c r="CP8" s="249"/>
      <c r="CQ8" s="249"/>
      <c r="CR8" s="249"/>
      <c r="CS8" s="249"/>
      <c r="CT8" s="249"/>
      <c r="CU8" s="249"/>
      <c r="CV8" s="249"/>
      <c r="CW8" s="249"/>
      <c r="CX8" s="249"/>
      <c r="CY8" s="249"/>
      <c r="CZ8" s="249"/>
      <c r="DA8" s="249"/>
      <c r="DB8" s="249"/>
      <c r="DC8" s="249"/>
      <c r="DD8" s="249"/>
      <c r="DE8" s="249"/>
      <c r="DF8" s="249"/>
      <c r="DG8" s="249"/>
      <c r="DH8" s="249"/>
      <c r="DI8" s="249"/>
      <c r="DJ8" s="249"/>
      <c r="DK8" s="249"/>
      <c r="DL8" s="249"/>
      <c r="DM8" s="249"/>
      <c r="DN8" s="249"/>
      <c r="DO8" s="249"/>
      <c r="DP8" s="249"/>
      <c r="DQ8" s="249"/>
      <c r="DR8" s="249"/>
      <c r="DS8" s="249"/>
      <c r="DT8" s="249"/>
      <c r="DU8" s="249"/>
      <c r="DV8" s="249"/>
      <c r="DW8" s="249"/>
      <c r="DX8" s="249"/>
      <c r="DY8" s="249"/>
      <c r="DZ8" s="249"/>
      <c r="EA8" s="249"/>
      <c r="EB8" s="249"/>
      <c r="EC8" s="249"/>
      <c r="ED8" s="249"/>
      <c r="EE8" s="249"/>
      <c r="EF8" s="249"/>
      <c r="EG8" s="249"/>
      <c r="EH8" s="249"/>
      <c r="EI8" s="249"/>
      <c r="EJ8" s="249"/>
      <c r="EK8" s="249"/>
      <c r="EL8" s="249"/>
      <c r="EM8" s="249"/>
      <c r="EN8" s="249"/>
      <c r="EO8" s="249"/>
      <c r="EP8" s="249"/>
      <c r="EQ8" s="249"/>
      <c r="ER8" s="249"/>
      <c r="ES8" s="249"/>
      <c r="ET8" s="249"/>
      <c r="EU8" s="249"/>
      <c r="EV8" s="249"/>
      <c r="EW8" s="249"/>
      <c r="EX8" s="249"/>
      <c r="EY8" s="249"/>
      <c r="EZ8" s="249"/>
      <c r="FA8" s="249"/>
      <c r="FB8" s="249"/>
      <c r="FC8" s="249"/>
      <c r="FD8" s="249"/>
      <c r="FE8" s="249"/>
      <c r="FF8" s="249"/>
      <c r="FG8" s="249"/>
      <c r="FH8" s="249"/>
      <c r="FI8" s="249"/>
      <c r="FJ8" s="249"/>
      <c r="FK8" s="249"/>
      <c r="FL8" s="249"/>
      <c r="FM8" s="249"/>
      <c r="FN8" s="249"/>
      <c r="FO8" s="249"/>
      <c r="FP8" s="249"/>
      <c r="FQ8" s="249"/>
      <c r="FR8" s="249"/>
      <c r="FS8" s="249"/>
      <c r="FT8" s="249"/>
      <c r="FU8" s="249"/>
      <c r="FV8" s="249"/>
      <c r="FW8" s="249"/>
      <c r="FX8" s="249"/>
      <c r="FY8" s="249"/>
      <c r="FZ8" s="249"/>
      <c r="GA8" s="249"/>
      <c r="GB8" s="249"/>
      <c r="GC8" s="249"/>
      <c r="GD8" s="249"/>
      <c r="GE8" s="249"/>
      <c r="GF8" s="249"/>
      <c r="GG8" s="249"/>
      <c r="GH8" s="249"/>
      <c r="GI8" s="249"/>
      <c r="GJ8" s="249"/>
      <c r="GK8" s="249"/>
      <c r="GL8" s="249"/>
      <c r="GM8" s="249"/>
      <c r="GN8" s="249"/>
      <c r="GO8" s="249"/>
      <c r="GP8" s="249"/>
      <c r="GQ8" s="249"/>
      <c r="GR8" s="249"/>
      <c r="GS8" s="249"/>
      <c r="GT8" s="249"/>
      <c r="GU8" s="249"/>
      <c r="GV8" s="249"/>
      <c r="GW8" s="249"/>
      <c r="GX8" s="249"/>
      <c r="GY8" s="249"/>
      <c r="GZ8" s="249"/>
      <c r="HA8" s="249"/>
      <c r="HB8" s="249"/>
      <c r="HC8" s="249"/>
      <c r="HD8" s="249"/>
      <c r="HE8" s="249"/>
      <c r="HF8" s="249"/>
      <c r="HG8" s="249"/>
      <c r="HH8" s="249"/>
      <c r="HI8" s="249"/>
      <c r="HJ8" s="249"/>
      <c r="HK8" s="249"/>
      <c r="HL8" s="249"/>
      <c r="HM8" s="249"/>
      <c r="HN8" s="249"/>
      <c r="HO8" s="249"/>
      <c r="HP8" s="249"/>
      <c r="HQ8" s="249"/>
      <c r="HR8" s="249"/>
      <c r="HS8" s="249"/>
      <c r="HT8" s="249"/>
      <c r="HU8" s="249"/>
      <c r="HV8" s="249"/>
      <c r="HW8" s="249"/>
      <c r="HX8" s="249"/>
      <c r="HY8" s="249"/>
      <c r="HZ8" s="249"/>
      <c r="IA8" s="249"/>
      <c r="IB8" s="249"/>
      <c r="IC8" s="249"/>
      <c r="ID8" s="249"/>
      <c r="IE8" s="249"/>
      <c r="IF8" s="249"/>
      <c r="IG8" s="249"/>
      <c r="IH8" s="249"/>
      <c r="II8" s="249"/>
      <c r="IJ8" s="249"/>
      <c r="IK8" s="249"/>
      <c r="IL8" s="249"/>
      <c r="IM8" s="249"/>
      <c r="IN8" s="249"/>
      <c r="IO8" s="249"/>
      <c r="IP8" s="249"/>
      <c r="IQ8" s="249"/>
      <c r="IR8" s="249"/>
      <c r="IS8" s="249"/>
      <c r="IT8" s="249"/>
      <c r="IU8" s="249"/>
      <c r="IV8" s="249"/>
    </row>
    <row r="9" spans="1:256" ht="16.5">
      <c r="A9" s="416" t="s">
        <v>368</v>
      </c>
      <c r="B9" s="292">
        <v>0</v>
      </c>
      <c r="C9" s="292">
        <v>0</v>
      </c>
      <c r="D9" s="292">
        <f>B9+C9</f>
        <v>0</v>
      </c>
      <c r="E9" s="292">
        <f>26286024+16103730</f>
        <v>42389754</v>
      </c>
      <c r="F9" s="292">
        <v>0</v>
      </c>
      <c r="G9" s="292">
        <f>E9+F9</f>
        <v>42389754</v>
      </c>
      <c r="H9" s="326"/>
      <c r="I9" s="326"/>
      <c r="J9" s="326"/>
      <c r="K9" s="326"/>
      <c r="L9" s="326"/>
      <c r="M9" s="326"/>
      <c r="N9" s="326"/>
      <c r="O9" s="326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49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249"/>
      <c r="BS9" s="249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49"/>
      <c r="CF9" s="249"/>
      <c r="CG9" s="249"/>
      <c r="CH9" s="249"/>
      <c r="CI9" s="249"/>
      <c r="CJ9" s="249"/>
      <c r="CK9" s="249"/>
      <c r="CL9" s="249"/>
      <c r="CM9" s="249"/>
      <c r="CN9" s="249"/>
      <c r="CO9" s="249"/>
      <c r="CP9" s="249"/>
      <c r="CQ9" s="249"/>
      <c r="CR9" s="249"/>
      <c r="CS9" s="249"/>
      <c r="CT9" s="249"/>
      <c r="CU9" s="249"/>
      <c r="CV9" s="249"/>
      <c r="CW9" s="249"/>
      <c r="CX9" s="249"/>
      <c r="CY9" s="249"/>
      <c r="CZ9" s="249"/>
      <c r="DA9" s="249"/>
      <c r="DB9" s="249"/>
      <c r="DC9" s="249"/>
      <c r="DD9" s="249"/>
      <c r="DE9" s="249"/>
      <c r="DF9" s="249"/>
      <c r="DG9" s="249"/>
      <c r="DH9" s="249"/>
      <c r="DI9" s="249"/>
      <c r="DJ9" s="249"/>
      <c r="DK9" s="249"/>
      <c r="DL9" s="249"/>
      <c r="DM9" s="249"/>
      <c r="DN9" s="249"/>
      <c r="DO9" s="249"/>
      <c r="DP9" s="249"/>
      <c r="DQ9" s="249"/>
      <c r="DR9" s="249"/>
      <c r="DS9" s="249"/>
      <c r="DT9" s="249"/>
      <c r="DU9" s="249"/>
      <c r="DV9" s="249"/>
      <c r="DW9" s="249"/>
      <c r="DX9" s="249"/>
      <c r="DY9" s="249"/>
      <c r="DZ9" s="249"/>
      <c r="EA9" s="249"/>
      <c r="EB9" s="249"/>
      <c r="EC9" s="249"/>
      <c r="ED9" s="249"/>
      <c r="EE9" s="249"/>
      <c r="EF9" s="249"/>
      <c r="EG9" s="249"/>
      <c r="EH9" s="249"/>
      <c r="EI9" s="249"/>
      <c r="EJ9" s="249"/>
      <c r="EK9" s="249"/>
      <c r="EL9" s="249"/>
      <c r="EM9" s="249"/>
      <c r="EN9" s="249"/>
      <c r="EO9" s="249"/>
      <c r="EP9" s="249"/>
      <c r="EQ9" s="249"/>
      <c r="ER9" s="249"/>
      <c r="ES9" s="249"/>
      <c r="ET9" s="249"/>
      <c r="EU9" s="249"/>
      <c r="EV9" s="249"/>
      <c r="EW9" s="249"/>
      <c r="EX9" s="249"/>
      <c r="EY9" s="249"/>
      <c r="EZ9" s="249"/>
      <c r="FA9" s="249"/>
      <c r="FB9" s="249"/>
      <c r="FC9" s="249"/>
      <c r="FD9" s="249"/>
      <c r="FE9" s="249"/>
      <c r="FF9" s="249"/>
      <c r="FG9" s="249"/>
      <c r="FH9" s="249"/>
      <c r="FI9" s="249"/>
      <c r="FJ9" s="249"/>
      <c r="FK9" s="249"/>
      <c r="FL9" s="249"/>
      <c r="FM9" s="249"/>
      <c r="FN9" s="249"/>
      <c r="FO9" s="249"/>
      <c r="FP9" s="249"/>
      <c r="FQ9" s="249"/>
      <c r="FR9" s="249"/>
      <c r="FS9" s="249"/>
      <c r="FT9" s="249"/>
      <c r="FU9" s="249"/>
      <c r="FV9" s="249"/>
      <c r="FW9" s="249"/>
      <c r="FX9" s="249"/>
      <c r="FY9" s="249"/>
      <c r="FZ9" s="249"/>
      <c r="GA9" s="249"/>
      <c r="GB9" s="249"/>
      <c r="GC9" s="249"/>
      <c r="GD9" s="249"/>
      <c r="GE9" s="249"/>
      <c r="GF9" s="249"/>
      <c r="GG9" s="249"/>
      <c r="GH9" s="249"/>
      <c r="GI9" s="249"/>
      <c r="GJ9" s="249"/>
      <c r="GK9" s="249"/>
      <c r="GL9" s="249"/>
      <c r="GM9" s="249"/>
      <c r="GN9" s="249"/>
      <c r="GO9" s="249"/>
      <c r="GP9" s="249"/>
      <c r="GQ9" s="249"/>
      <c r="GR9" s="249"/>
      <c r="GS9" s="249"/>
      <c r="GT9" s="249"/>
      <c r="GU9" s="249"/>
      <c r="GV9" s="249"/>
      <c r="GW9" s="249"/>
      <c r="GX9" s="249"/>
      <c r="GY9" s="249"/>
      <c r="GZ9" s="249"/>
      <c r="HA9" s="249"/>
      <c r="HB9" s="249"/>
      <c r="HC9" s="249"/>
      <c r="HD9" s="249"/>
      <c r="HE9" s="249"/>
      <c r="HF9" s="249"/>
      <c r="HG9" s="249"/>
      <c r="HH9" s="249"/>
      <c r="HI9" s="249"/>
      <c r="HJ9" s="249"/>
      <c r="HK9" s="249"/>
      <c r="HL9" s="249"/>
      <c r="HM9" s="249"/>
      <c r="HN9" s="249"/>
      <c r="HO9" s="249"/>
      <c r="HP9" s="249"/>
      <c r="HQ9" s="249"/>
      <c r="HR9" s="249"/>
      <c r="HS9" s="249"/>
      <c r="HT9" s="249"/>
      <c r="HU9" s="249"/>
      <c r="HV9" s="249"/>
      <c r="HW9" s="249"/>
      <c r="HX9" s="249"/>
      <c r="HY9" s="249"/>
      <c r="HZ9" s="249"/>
      <c r="IA9" s="249"/>
      <c r="IB9" s="249"/>
      <c r="IC9" s="249"/>
      <c r="ID9" s="249"/>
      <c r="IE9" s="249"/>
      <c r="IF9" s="249"/>
      <c r="IG9" s="249"/>
      <c r="IH9" s="249"/>
      <c r="II9" s="249"/>
      <c r="IJ9" s="249"/>
      <c r="IK9" s="249"/>
      <c r="IL9" s="249"/>
      <c r="IM9" s="249"/>
      <c r="IN9" s="249"/>
      <c r="IO9" s="249"/>
      <c r="IP9" s="249"/>
      <c r="IQ9" s="249"/>
      <c r="IR9" s="249"/>
      <c r="IS9" s="249"/>
      <c r="IT9" s="249"/>
      <c r="IU9" s="249"/>
      <c r="IV9" s="249"/>
    </row>
    <row r="10" spans="1:256" ht="16.5">
      <c r="A10" s="416" t="s">
        <v>370</v>
      </c>
      <c r="B10" s="292">
        <v>0</v>
      </c>
      <c r="C10" s="292">
        <v>0</v>
      </c>
      <c r="D10" s="292">
        <f>B10+C10</f>
        <v>0</v>
      </c>
      <c r="E10" s="292">
        <f>7097227+4348015</f>
        <v>11445242</v>
      </c>
      <c r="F10" s="292">
        <v>0</v>
      </c>
      <c r="G10" s="292">
        <f>E10+F10</f>
        <v>11445242</v>
      </c>
      <c r="H10" s="326"/>
      <c r="I10" s="326"/>
      <c r="J10" s="326"/>
      <c r="K10" s="326"/>
      <c r="L10" s="326"/>
      <c r="M10" s="326"/>
      <c r="N10" s="326"/>
      <c r="O10" s="326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49"/>
      <c r="BX10" s="249"/>
      <c r="BY10" s="249"/>
      <c r="BZ10" s="249"/>
      <c r="CA10" s="249"/>
      <c r="CB10" s="249"/>
      <c r="CC10" s="249"/>
      <c r="CD10" s="249"/>
      <c r="CE10" s="249"/>
      <c r="CF10" s="249"/>
      <c r="CG10" s="249"/>
      <c r="CH10" s="249"/>
      <c r="CI10" s="249"/>
      <c r="CJ10" s="249"/>
      <c r="CK10" s="249"/>
      <c r="CL10" s="249"/>
      <c r="CM10" s="249"/>
      <c r="CN10" s="249"/>
      <c r="CO10" s="249"/>
      <c r="CP10" s="249"/>
      <c r="CQ10" s="249"/>
      <c r="CR10" s="249"/>
      <c r="CS10" s="249"/>
      <c r="CT10" s="249"/>
      <c r="CU10" s="249"/>
      <c r="CV10" s="249"/>
      <c r="CW10" s="249"/>
      <c r="CX10" s="249"/>
      <c r="CY10" s="249"/>
      <c r="CZ10" s="249"/>
      <c r="DA10" s="249"/>
      <c r="DB10" s="249"/>
      <c r="DC10" s="249"/>
      <c r="DD10" s="249"/>
      <c r="DE10" s="249"/>
      <c r="DF10" s="249"/>
      <c r="DG10" s="249"/>
      <c r="DH10" s="249"/>
      <c r="DI10" s="249"/>
      <c r="DJ10" s="249"/>
      <c r="DK10" s="249"/>
      <c r="DL10" s="249"/>
      <c r="DM10" s="249"/>
      <c r="DN10" s="249"/>
      <c r="DO10" s="249"/>
      <c r="DP10" s="249"/>
      <c r="DQ10" s="249"/>
      <c r="DR10" s="249"/>
      <c r="DS10" s="249"/>
      <c r="DT10" s="249"/>
      <c r="DU10" s="249"/>
      <c r="DV10" s="249"/>
      <c r="DW10" s="249"/>
      <c r="DX10" s="249"/>
      <c r="DY10" s="249"/>
      <c r="DZ10" s="249"/>
      <c r="EA10" s="249"/>
      <c r="EB10" s="249"/>
      <c r="EC10" s="249"/>
      <c r="ED10" s="249"/>
      <c r="EE10" s="249"/>
      <c r="EF10" s="249"/>
      <c r="EG10" s="249"/>
      <c r="EH10" s="249"/>
      <c r="EI10" s="249"/>
      <c r="EJ10" s="249"/>
      <c r="EK10" s="249"/>
      <c r="EL10" s="249"/>
      <c r="EM10" s="249"/>
      <c r="EN10" s="249"/>
      <c r="EO10" s="249"/>
      <c r="EP10" s="249"/>
      <c r="EQ10" s="249"/>
      <c r="ER10" s="249"/>
      <c r="ES10" s="249"/>
      <c r="ET10" s="249"/>
      <c r="EU10" s="249"/>
      <c r="EV10" s="249"/>
      <c r="EW10" s="249"/>
      <c r="EX10" s="249"/>
      <c r="EY10" s="249"/>
      <c r="EZ10" s="249"/>
      <c r="FA10" s="249"/>
      <c r="FB10" s="249"/>
      <c r="FC10" s="249"/>
      <c r="FD10" s="249"/>
      <c r="FE10" s="249"/>
      <c r="FF10" s="249"/>
      <c r="FG10" s="249"/>
      <c r="FH10" s="249"/>
      <c r="FI10" s="249"/>
      <c r="FJ10" s="249"/>
      <c r="FK10" s="249"/>
      <c r="FL10" s="249"/>
      <c r="FM10" s="249"/>
      <c r="FN10" s="249"/>
      <c r="FO10" s="249"/>
      <c r="FP10" s="249"/>
      <c r="FQ10" s="249"/>
      <c r="FR10" s="249"/>
      <c r="FS10" s="249"/>
      <c r="FT10" s="249"/>
      <c r="FU10" s="249"/>
      <c r="FV10" s="249"/>
      <c r="FW10" s="249"/>
      <c r="FX10" s="249"/>
      <c r="FY10" s="249"/>
      <c r="FZ10" s="249"/>
      <c r="GA10" s="249"/>
      <c r="GB10" s="249"/>
      <c r="GC10" s="249"/>
      <c r="GD10" s="249"/>
      <c r="GE10" s="249"/>
      <c r="GF10" s="249"/>
      <c r="GG10" s="249"/>
      <c r="GH10" s="249"/>
      <c r="GI10" s="249"/>
      <c r="GJ10" s="249"/>
      <c r="GK10" s="249"/>
      <c r="GL10" s="249"/>
      <c r="GM10" s="249"/>
      <c r="GN10" s="249"/>
      <c r="GO10" s="249"/>
      <c r="GP10" s="249"/>
      <c r="GQ10" s="249"/>
      <c r="GR10" s="249"/>
      <c r="GS10" s="249"/>
      <c r="GT10" s="249"/>
      <c r="GU10" s="249"/>
      <c r="GV10" s="249"/>
      <c r="GW10" s="249"/>
      <c r="GX10" s="249"/>
      <c r="GY10" s="249"/>
      <c r="GZ10" s="249"/>
      <c r="HA10" s="249"/>
      <c r="HB10" s="249"/>
      <c r="HC10" s="249"/>
      <c r="HD10" s="249"/>
      <c r="HE10" s="249"/>
      <c r="HF10" s="249"/>
      <c r="HG10" s="249"/>
      <c r="HH10" s="249"/>
      <c r="HI10" s="249"/>
      <c r="HJ10" s="249"/>
      <c r="HK10" s="249"/>
      <c r="HL10" s="249"/>
      <c r="HM10" s="249"/>
      <c r="HN10" s="249"/>
      <c r="HO10" s="249"/>
      <c r="HP10" s="249"/>
      <c r="HQ10" s="249"/>
      <c r="HR10" s="249"/>
      <c r="HS10" s="249"/>
      <c r="HT10" s="249"/>
      <c r="HU10" s="249"/>
      <c r="HV10" s="249"/>
      <c r="HW10" s="249"/>
      <c r="HX10" s="249"/>
      <c r="HY10" s="249"/>
      <c r="HZ10" s="249"/>
      <c r="IA10" s="249"/>
      <c r="IB10" s="249"/>
      <c r="IC10" s="249"/>
      <c r="ID10" s="249"/>
      <c r="IE10" s="249"/>
      <c r="IF10" s="249"/>
      <c r="IG10" s="249"/>
      <c r="IH10" s="249"/>
      <c r="II10" s="249"/>
      <c r="IJ10" s="249"/>
      <c r="IK10" s="249"/>
      <c r="IL10" s="249"/>
      <c r="IM10" s="249"/>
      <c r="IN10" s="249"/>
      <c r="IO10" s="249"/>
      <c r="IP10" s="249"/>
      <c r="IQ10" s="249"/>
      <c r="IR10" s="249"/>
      <c r="IS10" s="249"/>
      <c r="IT10" s="249"/>
      <c r="IU10" s="249"/>
      <c r="IV10" s="249"/>
    </row>
    <row r="11" spans="1:256" ht="16.5">
      <c r="A11" s="287" t="s">
        <v>422</v>
      </c>
      <c r="B11" s="288">
        <f aca="true" t="shared" si="0" ref="B11:G11">SUM(B8:B10)</f>
        <v>0</v>
      </c>
      <c r="C11" s="288">
        <f t="shared" si="0"/>
        <v>0</v>
      </c>
      <c r="D11" s="288">
        <f t="shared" si="0"/>
        <v>0</v>
      </c>
      <c r="E11" s="288">
        <f t="shared" si="0"/>
        <v>53834996</v>
      </c>
      <c r="F11" s="288">
        <f t="shared" si="0"/>
        <v>0</v>
      </c>
      <c r="G11" s="288">
        <f t="shared" si="0"/>
        <v>53834996</v>
      </c>
      <c r="H11" s="326"/>
      <c r="I11" s="326"/>
      <c r="J11" s="326"/>
      <c r="K11" s="326"/>
      <c r="L11" s="326"/>
      <c r="M11" s="326"/>
      <c r="N11" s="326"/>
      <c r="O11" s="326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  <c r="AY11" s="249"/>
      <c r="AZ11" s="249"/>
      <c r="BA11" s="249"/>
      <c r="BB11" s="249"/>
      <c r="BC11" s="249"/>
      <c r="BD11" s="249"/>
      <c r="BE11" s="249"/>
      <c r="BF11" s="249"/>
      <c r="BG11" s="249"/>
      <c r="BH11" s="249"/>
      <c r="BI11" s="249"/>
      <c r="BJ11" s="249"/>
      <c r="BK11" s="249"/>
      <c r="BL11" s="249"/>
      <c r="BM11" s="249"/>
      <c r="BN11" s="249"/>
      <c r="BO11" s="249"/>
      <c r="BP11" s="249"/>
      <c r="BQ11" s="249"/>
      <c r="BR11" s="249"/>
      <c r="BS11" s="249"/>
      <c r="BT11" s="249"/>
      <c r="BU11" s="249"/>
      <c r="BV11" s="249"/>
      <c r="BW11" s="249"/>
      <c r="BX11" s="249"/>
      <c r="BY11" s="249"/>
      <c r="BZ11" s="249"/>
      <c r="CA11" s="249"/>
      <c r="CB11" s="249"/>
      <c r="CC11" s="249"/>
      <c r="CD11" s="249"/>
      <c r="CE11" s="249"/>
      <c r="CF11" s="249"/>
      <c r="CG11" s="249"/>
      <c r="CH11" s="249"/>
      <c r="CI11" s="249"/>
      <c r="CJ11" s="249"/>
      <c r="CK11" s="249"/>
      <c r="CL11" s="249"/>
      <c r="CM11" s="249"/>
      <c r="CN11" s="249"/>
      <c r="CO11" s="249"/>
      <c r="CP11" s="249"/>
      <c r="CQ11" s="249"/>
      <c r="CR11" s="249"/>
      <c r="CS11" s="249"/>
      <c r="CT11" s="249"/>
      <c r="CU11" s="249"/>
      <c r="CV11" s="249"/>
      <c r="CW11" s="249"/>
      <c r="CX11" s="249"/>
      <c r="CY11" s="249"/>
      <c r="CZ11" s="249"/>
      <c r="DA11" s="249"/>
      <c r="DB11" s="249"/>
      <c r="DC11" s="249"/>
      <c r="DD11" s="249"/>
      <c r="DE11" s="249"/>
      <c r="DF11" s="249"/>
      <c r="DG11" s="249"/>
      <c r="DH11" s="249"/>
      <c r="DI11" s="249"/>
      <c r="DJ11" s="249"/>
      <c r="DK11" s="249"/>
      <c r="DL11" s="249"/>
      <c r="DM11" s="249"/>
      <c r="DN11" s="249"/>
      <c r="DO11" s="249"/>
      <c r="DP11" s="249"/>
      <c r="DQ11" s="249"/>
      <c r="DR11" s="249"/>
      <c r="DS11" s="249"/>
      <c r="DT11" s="249"/>
      <c r="DU11" s="249"/>
      <c r="DV11" s="249"/>
      <c r="DW11" s="249"/>
      <c r="DX11" s="249"/>
      <c r="DY11" s="249"/>
      <c r="DZ11" s="249"/>
      <c r="EA11" s="249"/>
      <c r="EB11" s="249"/>
      <c r="EC11" s="249"/>
      <c r="ED11" s="249"/>
      <c r="EE11" s="249"/>
      <c r="EF11" s="249"/>
      <c r="EG11" s="249"/>
      <c r="EH11" s="249"/>
      <c r="EI11" s="249"/>
      <c r="EJ11" s="249"/>
      <c r="EK11" s="249"/>
      <c r="EL11" s="249"/>
      <c r="EM11" s="249"/>
      <c r="EN11" s="249"/>
      <c r="EO11" s="249"/>
      <c r="EP11" s="249"/>
      <c r="EQ11" s="249"/>
      <c r="ER11" s="249"/>
      <c r="ES11" s="249"/>
      <c r="ET11" s="249"/>
      <c r="EU11" s="249"/>
      <c r="EV11" s="249"/>
      <c r="EW11" s="249"/>
      <c r="EX11" s="249"/>
      <c r="EY11" s="249"/>
      <c r="EZ11" s="249"/>
      <c r="FA11" s="249"/>
      <c r="FB11" s="249"/>
      <c r="FC11" s="249"/>
      <c r="FD11" s="249"/>
      <c r="FE11" s="249"/>
      <c r="FF11" s="249"/>
      <c r="FG11" s="249"/>
      <c r="FH11" s="249"/>
      <c r="FI11" s="249"/>
      <c r="FJ11" s="249"/>
      <c r="FK11" s="249"/>
      <c r="FL11" s="249"/>
      <c r="FM11" s="249"/>
      <c r="FN11" s="249"/>
      <c r="FO11" s="249"/>
      <c r="FP11" s="249"/>
      <c r="FQ11" s="249"/>
      <c r="FR11" s="249"/>
      <c r="FS11" s="249"/>
      <c r="FT11" s="249"/>
      <c r="FU11" s="249"/>
      <c r="FV11" s="249"/>
      <c r="FW11" s="249"/>
      <c r="FX11" s="249"/>
      <c r="FY11" s="249"/>
      <c r="FZ11" s="249"/>
      <c r="GA11" s="249"/>
      <c r="GB11" s="249"/>
      <c r="GC11" s="249"/>
      <c r="GD11" s="249"/>
      <c r="GE11" s="249"/>
      <c r="GF11" s="249"/>
      <c r="GG11" s="249"/>
      <c r="GH11" s="249"/>
      <c r="GI11" s="249"/>
      <c r="GJ11" s="249"/>
      <c r="GK11" s="249"/>
      <c r="GL11" s="249"/>
      <c r="GM11" s="249"/>
      <c r="GN11" s="249"/>
      <c r="GO11" s="249"/>
      <c r="GP11" s="249"/>
      <c r="GQ11" s="249"/>
      <c r="GR11" s="249"/>
      <c r="GS11" s="249"/>
      <c r="GT11" s="249"/>
      <c r="GU11" s="249"/>
      <c r="GV11" s="249"/>
      <c r="GW11" s="249"/>
      <c r="GX11" s="249"/>
      <c r="GY11" s="249"/>
      <c r="GZ11" s="249"/>
      <c r="HA11" s="249"/>
      <c r="HB11" s="249"/>
      <c r="HC11" s="249"/>
      <c r="HD11" s="249"/>
      <c r="HE11" s="249"/>
      <c r="HF11" s="249"/>
      <c r="HG11" s="249"/>
      <c r="HH11" s="249"/>
      <c r="HI11" s="249"/>
      <c r="HJ11" s="249"/>
      <c r="HK11" s="249"/>
      <c r="HL11" s="249"/>
      <c r="HM11" s="249"/>
      <c r="HN11" s="249"/>
      <c r="HO11" s="249"/>
      <c r="HP11" s="249"/>
      <c r="HQ11" s="249"/>
      <c r="HR11" s="249"/>
      <c r="HS11" s="249"/>
      <c r="HT11" s="249"/>
      <c r="HU11" s="249"/>
      <c r="HV11" s="249"/>
      <c r="HW11" s="249"/>
      <c r="HX11" s="249"/>
      <c r="HY11" s="249"/>
      <c r="HZ11" s="249"/>
      <c r="IA11" s="249"/>
      <c r="IB11" s="249"/>
      <c r="IC11" s="249"/>
      <c r="ID11" s="249"/>
      <c r="IE11" s="249"/>
      <c r="IF11" s="249"/>
      <c r="IG11" s="249"/>
      <c r="IH11" s="249"/>
      <c r="II11" s="249"/>
      <c r="IJ11" s="249"/>
      <c r="IK11" s="249"/>
      <c r="IL11" s="249"/>
      <c r="IM11" s="249"/>
      <c r="IN11" s="249"/>
      <c r="IO11" s="249"/>
      <c r="IP11" s="249"/>
      <c r="IQ11" s="249"/>
      <c r="IR11" s="249"/>
      <c r="IS11" s="249"/>
      <c r="IT11" s="249"/>
      <c r="IU11" s="249"/>
      <c r="IV11" s="249"/>
    </row>
    <row r="12" spans="1:256" ht="16.5">
      <c r="A12" s="416" t="s">
        <v>409</v>
      </c>
      <c r="B12" s="292">
        <v>0</v>
      </c>
      <c r="C12" s="292">
        <v>0</v>
      </c>
      <c r="D12" s="292">
        <f>B12+C12</f>
        <v>0</v>
      </c>
      <c r="E12" s="292">
        <v>0</v>
      </c>
      <c r="F12" s="292">
        <v>0</v>
      </c>
      <c r="G12" s="292">
        <f>E12+F12</f>
        <v>0</v>
      </c>
      <c r="H12" s="276"/>
      <c r="I12" s="276"/>
      <c r="J12" s="276"/>
      <c r="K12" s="276"/>
      <c r="L12" s="276"/>
      <c r="M12" s="276"/>
      <c r="N12" s="276"/>
      <c r="O12" s="276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9"/>
      <c r="BA12" s="249"/>
      <c r="BB12" s="249"/>
      <c r="BC12" s="249"/>
      <c r="BD12" s="249"/>
      <c r="BE12" s="249"/>
      <c r="BF12" s="249"/>
      <c r="BG12" s="249"/>
      <c r="BH12" s="249"/>
      <c r="BI12" s="249"/>
      <c r="BJ12" s="249"/>
      <c r="BK12" s="249"/>
      <c r="BL12" s="249"/>
      <c r="BM12" s="249"/>
      <c r="BN12" s="249"/>
      <c r="BO12" s="249"/>
      <c r="BP12" s="249"/>
      <c r="BQ12" s="249"/>
      <c r="BR12" s="249"/>
      <c r="BS12" s="249"/>
      <c r="BT12" s="249"/>
      <c r="BU12" s="249"/>
      <c r="BV12" s="249"/>
      <c r="BW12" s="249"/>
      <c r="BX12" s="249"/>
      <c r="BY12" s="249"/>
      <c r="BZ12" s="249"/>
      <c r="CA12" s="249"/>
      <c r="CB12" s="249"/>
      <c r="CC12" s="249"/>
      <c r="CD12" s="249"/>
      <c r="CE12" s="249"/>
      <c r="CF12" s="249"/>
      <c r="CG12" s="249"/>
      <c r="CH12" s="249"/>
      <c r="CI12" s="249"/>
      <c r="CJ12" s="249"/>
      <c r="CK12" s="249"/>
      <c r="CL12" s="249"/>
      <c r="CM12" s="249"/>
      <c r="CN12" s="249"/>
      <c r="CO12" s="249"/>
      <c r="CP12" s="249"/>
      <c r="CQ12" s="249"/>
      <c r="CR12" s="249"/>
      <c r="CS12" s="249"/>
      <c r="CT12" s="249"/>
      <c r="CU12" s="249"/>
      <c r="CV12" s="249"/>
      <c r="CW12" s="249"/>
      <c r="CX12" s="249"/>
      <c r="CY12" s="249"/>
      <c r="CZ12" s="249"/>
      <c r="DA12" s="249"/>
      <c r="DB12" s="249"/>
      <c r="DC12" s="249"/>
      <c r="DD12" s="249"/>
      <c r="DE12" s="249"/>
      <c r="DF12" s="249"/>
      <c r="DG12" s="249"/>
      <c r="DH12" s="249"/>
      <c r="DI12" s="249"/>
      <c r="DJ12" s="249"/>
      <c r="DK12" s="249"/>
      <c r="DL12" s="249"/>
      <c r="DM12" s="249"/>
      <c r="DN12" s="249"/>
      <c r="DO12" s="249"/>
      <c r="DP12" s="249"/>
      <c r="DQ12" s="249"/>
      <c r="DR12" s="249"/>
      <c r="DS12" s="249"/>
      <c r="DT12" s="249"/>
      <c r="DU12" s="249"/>
      <c r="DV12" s="249"/>
      <c r="DW12" s="249"/>
      <c r="DX12" s="249"/>
      <c r="DY12" s="249"/>
      <c r="DZ12" s="249"/>
      <c r="EA12" s="249"/>
      <c r="EB12" s="249"/>
      <c r="EC12" s="249"/>
      <c r="ED12" s="249"/>
      <c r="EE12" s="249"/>
      <c r="EF12" s="249"/>
      <c r="EG12" s="249"/>
      <c r="EH12" s="249"/>
      <c r="EI12" s="249"/>
      <c r="EJ12" s="249"/>
      <c r="EK12" s="249"/>
      <c r="EL12" s="249"/>
      <c r="EM12" s="249"/>
      <c r="EN12" s="249"/>
      <c r="EO12" s="249"/>
      <c r="EP12" s="249"/>
      <c r="EQ12" s="249"/>
      <c r="ER12" s="249"/>
      <c r="ES12" s="249"/>
      <c r="ET12" s="249"/>
      <c r="EU12" s="249"/>
      <c r="EV12" s="249"/>
      <c r="EW12" s="249"/>
      <c r="EX12" s="249"/>
      <c r="EY12" s="249"/>
      <c r="EZ12" s="249"/>
      <c r="FA12" s="249"/>
      <c r="FB12" s="249"/>
      <c r="FC12" s="249"/>
      <c r="FD12" s="249"/>
      <c r="FE12" s="249"/>
      <c r="FF12" s="249"/>
      <c r="FG12" s="249"/>
      <c r="FH12" s="249"/>
      <c r="FI12" s="249"/>
      <c r="FJ12" s="249"/>
      <c r="FK12" s="249"/>
      <c r="FL12" s="249"/>
      <c r="FM12" s="249"/>
      <c r="FN12" s="249"/>
      <c r="FO12" s="249"/>
      <c r="FP12" s="249"/>
      <c r="FQ12" s="249"/>
      <c r="FR12" s="249"/>
      <c r="FS12" s="249"/>
      <c r="FT12" s="249"/>
      <c r="FU12" s="249"/>
      <c r="FV12" s="249"/>
      <c r="FW12" s="249"/>
      <c r="FX12" s="249"/>
      <c r="FY12" s="249"/>
      <c r="FZ12" s="249"/>
      <c r="GA12" s="249"/>
      <c r="GB12" s="249"/>
      <c r="GC12" s="249"/>
      <c r="GD12" s="249"/>
      <c r="GE12" s="249"/>
      <c r="GF12" s="249"/>
      <c r="GG12" s="249"/>
      <c r="GH12" s="249"/>
      <c r="GI12" s="249"/>
      <c r="GJ12" s="249"/>
      <c r="GK12" s="249"/>
      <c r="GL12" s="249"/>
      <c r="GM12" s="249"/>
      <c r="GN12" s="249"/>
      <c r="GO12" s="249"/>
      <c r="GP12" s="249"/>
      <c r="GQ12" s="249"/>
      <c r="GR12" s="249"/>
      <c r="GS12" s="249"/>
      <c r="GT12" s="249"/>
      <c r="GU12" s="249"/>
      <c r="GV12" s="249"/>
      <c r="GW12" s="249"/>
      <c r="GX12" s="249"/>
      <c r="GY12" s="249"/>
      <c r="GZ12" s="249"/>
      <c r="HA12" s="249"/>
      <c r="HB12" s="249"/>
      <c r="HC12" s="249"/>
      <c r="HD12" s="249"/>
      <c r="HE12" s="249"/>
      <c r="HF12" s="249"/>
      <c r="HG12" s="249"/>
      <c r="HH12" s="249"/>
      <c r="HI12" s="249"/>
      <c r="HJ12" s="249"/>
      <c r="HK12" s="249"/>
      <c r="HL12" s="249"/>
      <c r="HM12" s="249"/>
      <c r="HN12" s="249"/>
      <c r="HO12" s="249"/>
      <c r="HP12" s="249"/>
      <c r="HQ12" s="249"/>
      <c r="HR12" s="249"/>
      <c r="HS12" s="249"/>
      <c r="HT12" s="249"/>
      <c r="HU12" s="249"/>
      <c r="HV12" s="249"/>
      <c r="HW12" s="249"/>
      <c r="HX12" s="249"/>
      <c r="HY12" s="249"/>
      <c r="HZ12" s="249"/>
      <c r="IA12" s="249"/>
      <c r="IB12" s="249"/>
      <c r="IC12" s="249"/>
      <c r="ID12" s="249"/>
      <c r="IE12" s="249"/>
      <c r="IF12" s="249"/>
      <c r="IG12" s="249"/>
      <c r="IH12" s="249"/>
      <c r="II12" s="249"/>
      <c r="IJ12" s="249"/>
      <c r="IK12" s="249"/>
      <c r="IL12" s="249"/>
      <c r="IM12" s="249"/>
      <c r="IN12" s="249"/>
      <c r="IO12" s="249"/>
      <c r="IP12" s="249"/>
      <c r="IQ12" s="249"/>
      <c r="IR12" s="249"/>
      <c r="IS12" s="249"/>
      <c r="IT12" s="249"/>
      <c r="IU12" s="249"/>
      <c r="IV12" s="249"/>
    </row>
    <row r="13" spans="1:256" ht="16.5">
      <c r="A13" s="416" t="s">
        <v>403</v>
      </c>
      <c r="B13" s="292">
        <v>0</v>
      </c>
      <c r="C13" s="292">
        <v>0</v>
      </c>
      <c r="D13" s="292">
        <f>B13+C13</f>
        <v>0</v>
      </c>
      <c r="E13" s="292">
        <f>108653338+229074803</f>
        <v>337728141</v>
      </c>
      <c r="F13" s="292">
        <v>0</v>
      </c>
      <c r="G13" s="292">
        <f>E13+F13</f>
        <v>337728141</v>
      </c>
      <c r="H13" s="284"/>
      <c r="I13" s="284"/>
      <c r="J13" s="284"/>
      <c r="K13" s="284"/>
      <c r="L13" s="284"/>
      <c r="M13" s="284"/>
      <c r="N13" s="284"/>
      <c r="O13" s="284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249"/>
      <c r="AU13" s="249"/>
      <c r="AV13" s="249"/>
      <c r="AW13" s="249"/>
      <c r="AX13" s="249"/>
      <c r="AY13" s="249"/>
      <c r="AZ13" s="249"/>
      <c r="BA13" s="249"/>
      <c r="BB13" s="249"/>
      <c r="BC13" s="249"/>
      <c r="BD13" s="249"/>
      <c r="BE13" s="249"/>
      <c r="BF13" s="249"/>
      <c r="BG13" s="249"/>
      <c r="BH13" s="249"/>
      <c r="BI13" s="249"/>
      <c r="BJ13" s="249"/>
      <c r="BK13" s="249"/>
      <c r="BL13" s="249"/>
      <c r="BM13" s="249"/>
      <c r="BN13" s="249"/>
      <c r="BO13" s="249"/>
      <c r="BP13" s="249"/>
      <c r="BQ13" s="249"/>
      <c r="BR13" s="249"/>
      <c r="BS13" s="249"/>
      <c r="BT13" s="249"/>
      <c r="BU13" s="249"/>
      <c r="BV13" s="249"/>
      <c r="BW13" s="249"/>
      <c r="BX13" s="249"/>
      <c r="BY13" s="249"/>
      <c r="BZ13" s="249"/>
      <c r="CA13" s="249"/>
      <c r="CB13" s="249"/>
      <c r="CC13" s="249"/>
      <c r="CD13" s="249"/>
      <c r="CE13" s="249"/>
      <c r="CF13" s="249"/>
      <c r="CG13" s="249"/>
      <c r="CH13" s="249"/>
      <c r="CI13" s="249"/>
      <c r="CJ13" s="249"/>
      <c r="CK13" s="249"/>
      <c r="CL13" s="249"/>
      <c r="CM13" s="249"/>
      <c r="CN13" s="249"/>
      <c r="CO13" s="249"/>
      <c r="CP13" s="249"/>
      <c r="CQ13" s="249"/>
      <c r="CR13" s="249"/>
      <c r="CS13" s="249"/>
      <c r="CT13" s="249"/>
      <c r="CU13" s="249"/>
      <c r="CV13" s="249"/>
      <c r="CW13" s="249"/>
      <c r="CX13" s="249"/>
      <c r="CY13" s="249"/>
      <c r="CZ13" s="249"/>
      <c r="DA13" s="249"/>
      <c r="DB13" s="249"/>
      <c r="DC13" s="249"/>
      <c r="DD13" s="249"/>
      <c r="DE13" s="249"/>
      <c r="DF13" s="249"/>
      <c r="DG13" s="249"/>
      <c r="DH13" s="249"/>
      <c r="DI13" s="249"/>
      <c r="DJ13" s="249"/>
      <c r="DK13" s="249"/>
      <c r="DL13" s="249"/>
      <c r="DM13" s="249"/>
      <c r="DN13" s="249"/>
      <c r="DO13" s="249"/>
      <c r="DP13" s="249"/>
      <c r="DQ13" s="249"/>
      <c r="DR13" s="249"/>
      <c r="DS13" s="249"/>
      <c r="DT13" s="249"/>
      <c r="DU13" s="249"/>
      <c r="DV13" s="249"/>
      <c r="DW13" s="249"/>
      <c r="DX13" s="249"/>
      <c r="DY13" s="249"/>
      <c r="DZ13" s="249"/>
      <c r="EA13" s="249"/>
      <c r="EB13" s="249"/>
      <c r="EC13" s="249"/>
      <c r="ED13" s="249"/>
      <c r="EE13" s="249"/>
      <c r="EF13" s="249"/>
      <c r="EG13" s="249"/>
      <c r="EH13" s="249"/>
      <c r="EI13" s="249"/>
      <c r="EJ13" s="249"/>
      <c r="EK13" s="249"/>
      <c r="EL13" s="249"/>
      <c r="EM13" s="249"/>
      <c r="EN13" s="249"/>
      <c r="EO13" s="249"/>
      <c r="EP13" s="249"/>
      <c r="EQ13" s="249"/>
      <c r="ER13" s="249"/>
      <c r="ES13" s="249"/>
      <c r="ET13" s="249"/>
      <c r="EU13" s="249"/>
      <c r="EV13" s="249"/>
      <c r="EW13" s="249"/>
      <c r="EX13" s="249"/>
      <c r="EY13" s="249"/>
      <c r="EZ13" s="249"/>
      <c r="FA13" s="249"/>
      <c r="FB13" s="249"/>
      <c r="FC13" s="249"/>
      <c r="FD13" s="249"/>
      <c r="FE13" s="249"/>
      <c r="FF13" s="249"/>
      <c r="FG13" s="249"/>
      <c r="FH13" s="249"/>
      <c r="FI13" s="249"/>
      <c r="FJ13" s="249"/>
      <c r="FK13" s="249"/>
      <c r="FL13" s="249"/>
      <c r="FM13" s="249"/>
      <c r="FN13" s="249"/>
      <c r="FO13" s="249"/>
      <c r="FP13" s="249"/>
      <c r="FQ13" s="249"/>
      <c r="FR13" s="249"/>
      <c r="FS13" s="249"/>
      <c r="FT13" s="249"/>
      <c r="FU13" s="249"/>
      <c r="FV13" s="249"/>
      <c r="FW13" s="249"/>
      <c r="FX13" s="249"/>
      <c r="FY13" s="249"/>
      <c r="FZ13" s="249"/>
      <c r="GA13" s="249"/>
      <c r="GB13" s="249"/>
      <c r="GC13" s="249"/>
      <c r="GD13" s="249"/>
      <c r="GE13" s="249"/>
      <c r="GF13" s="249"/>
      <c r="GG13" s="249"/>
      <c r="GH13" s="249"/>
      <c r="GI13" s="249"/>
      <c r="GJ13" s="249"/>
      <c r="GK13" s="249"/>
      <c r="GL13" s="249"/>
      <c r="GM13" s="249"/>
      <c r="GN13" s="249"/>
      <c r="GO13" s="249"/>
      <c r="GP13" s="249"/>
      <c r="GQ13" s="249"/>
      <c r="GR13" s="249"/>
      <c r="GS13" s="249"/>
      <c r="GT13" s="249"/>
      <c r="GU13" s="249"/>
      <c r="GV13" s="249"/>
      <c r="GW13" s="249"/>
      <c r="GX13" s="249"/>
      <c r="GY13" s="249"/>
      <c r="GZ13" s="249"/>
      <c r="HA13" s="249"/>
      <c r="HB13" s="249"/>
      <c r="HC13" s="249"/>
      <c r="HD13" s="249"/>
      <c r="HE13" s="249"/>
      <c r="HF13" s="249"/>
      <c r="HG13" s="249"/>
      <c r="HH13" s="249"/>
      <c r="HI13" s="249"/>
      <c r="HJ13" s="249"/>
      <c r="HK13" s="249"/>
      <c r="HL13" s="249"/>
      <c r="HM13" s="249"/>
      <c r="HN13" s="249"/>
      <c r="HO13" s="249"/>
      <c r="HP13" s="249"/>
      <c r="HQ13" s="249"/>
      <c r="HR13" s="249"/>
      <c r="HS13" s="249"/>
      <c r="HT13" s="249"/>
      <c r="HU13" s="249"/>
      <c r="HV13" s="249"/>
      <c r="HW13" s="249"/>
      <c r="HX13" s="249"/>
      <c r="HY13" s="249"/>
      <c r="HZ13" s="249"/>
      <c r="IA13" s="249"/>
      <c r="IB13" s="249"/>
      <c r="IC13" s="249"/>
      <c r="ID13" s="249"/>
      <c r="IE13" s="249"/>
      <c r="IF13" s="249"/>
      <c r="IG13" s="249"/>
      <c r="IH13" s="249"/>
      <c r="II13" s="249"/>
      <c r="IJ13" s="249"/>
      <c r="IK13" s="249"/>
      <c r="IL13" s="249"/>
      <c r="IM13" s="249"/>
      <c r="IN13" s="249"/>
      <c r="IO13" s="249"/>
      <c r="IP13" s="249"/>
      <c r="IQ13" s="249"/>
      <c r="IR13" s="249"/>
      <c r="IS13" s="249"/>
      <c r="IT13" s="249"/>
      <c r="IU13" s="249"/>
      <c r="IV13" s="249"/>
    </row>
    <row r="14" spans="1:256" ht="16.5">
      <c r="A14" s="416" t="s">
        <v>370</v>
      </c>
      <c r="B14" s="292">
        <v>0</v>
      </c>
      <c r="C14" s="292">
        <v>0</v>
      </c>
      <c r="D14" s="292">
        <f>B14+C14</f>
        <v>0</v>
      </c>
      <c r="E14" s="292">
        <f>29336401+61850197</f>
        <v>91186598</v>
      </c>
      <c r="F14" s="292">
        <v>0</v>
      </c>
      <c r="G14" s="292">
        <f>E14+F14</f>
        <v>91186598</v>
      </c>
      <c r="H14" s="276"/>
      <c r="I14" s="276"/>
      <c r="J14" s="276"/>
      <c r="K14" s="276"/>
      <c r="L14" s="276"/>
      <c r="M14" s="276"/>
      <c r="N14" s="276"/>
      <c r="O14" s="276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249"/>
      <c r="AT14" s="249"/>
      <c r="AU14" s="249"/>
      <c r="AV14" s="249"/>
      <c r="AW14" s="249"/>
      <c r="AX14" s="249"/>
      <c r="AY14" s="249"/>
      <c r="AZ14" s="249"/>
      <c r="BA14" s="249"/>
      <c r="BB14" s="249"/>
      <c r="BC14" s="249"/>
      <c r="BD14" s="249"/>
      <c r="BE14" s="249"/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  <c r="BP14" s="249"/>
      <c r="BQ14" s="249"/>
      <c r="BR14" s="249"/>
      <c r="BS14" s="249"/>
      <c r="BT14" s="249"/>
      <c r="BU14" s="249"/>
      <c r="BV14" s="249"/>
      <c r="BW14" s="249"/>
      <c r="BX14" s="249"/>
      <c r="BY14" s="249"/>
      <c r="BZ14" s="249"/>
      <c r="CA14" s="249"/>
      <c r="CB14" s="249"/>
      <c r="CC14" s="249"/>
      <c r="CD14" s="249"/>
      <c r="CE14" s="249"/>
      <c r="CF14" s="249"/>
      <c r="CG14" s="249"/>
      <c r="CH14" s="249"/>
      <c r="CI14" s="249"/>
      <c r="CJ14" s="249"/>
      <c r="CK14" s="249"/>
      <c r="CL14" s="249"/>
      <c r="CM14" s="249"/>
      <c r="CN14" s="249"/>
      <c r="CO14" s="249"/>
      <c r="CP14" s="249"/>
      <c r="CQ14" s="249"/>
      <c r="CR14" s="249"/>
      <c r="CS14" s="249"/>
      <c r="CT14" s="249"/>
      <c r="CU14" s="249"/>
      <c r="CV14" s="249"/>
      <c r="CW14" s="249"/>
      <c r="CX14" s="249"/>
      <c r="CY14" s="249"/>
      <c r="CZ14" s="249"/>
      <c r="DA14" s="249"/>
      <c r="DB14" s="249"/>
      <c r="DC14" s="249"/>
      <c r="DD14" s="249"/>
      <c r="DE14" s="249"/>
      <c r="DF14" s="249"/>
      <c r="DG14" s="249"/>
      <c r="DH14" s="249"/>
      <c r="DI14" s="249"/>
      <c r="DJ14" s="249"/>
      <c r="DK14" s="249"/>
      <c r="DL14" s="249"/>
      <c r="DM14" s="249"/>
      <c r="DN14" s="249"/>
      <c r="DO14" s="249"/>
      <c r="DP14" s="249"/>
      <c r="DQ14" s="249"/>
      <c r="DR14" s="249"/>
      <c r="DS14" s="249"/>
      <c r="DT14" s="249"/>
      <c r="DU14" s="249"/>
      <c r="DV14" s="249"/>
      <c r="DW14" s="249"/>
      <c r="DX14" s="249"/>
      <c r="DY14" s="249"/>
      <c r="DZ14" s="249"/>
      <c r="EA14" s="249"/>
      <c r="EB14" s="249"/>
      <c r="EC14" s="249"/>
      <c r="ED14" s="249"/>
      <c r="EE14" s="249"/>
      <c r="EF14" s="249"/>
      <c r="EG14" s="249"/>
      <c r="EH14" s="249"/>
      <c r="EI14" s="249"/>
      <c r="EJ14" s="249"/>
      <c r="EK14" s="249"/>
      <c r="EL14" s="249"/>
      <c r="EM14" s="249"/>
      <c r="EN14" s="249"/>
      <c r="EO14" s="249"/>
      <c r="EP14" s="249"/>
      <c r="EQ14" s="249"/>
      <c r="ER14" s="249"/>
      <c r="ES14" s="249"/>
      <c r="ET14" s="249"/>
      <c r="EU14" s="249"/>
      <c r="EV14" s="249"/>
      <c r="EW14" s="249"/>
      <c r="EX14" s="249"/>
      <c r="EY14" s="249"/>
      <c r="EZ14" s="249"/>
      <c r="FA14" s="249"/>
      <c r="FB14" s="249"/>
      <c r="FC14" s="249"/>
      <c r="FD14" s="249"/>
      <c r="FE14" s="249"/>
      <c r="FF14" s="249"/>
      <c r="FG14" s="249"/>
      <c r="FH14" s="249"/>
      <c r="FI14" s="249"/>
      <c r="FJ14" s="249"/>
      <c r="FK14" s="249"/>
      <c r="FL14" s="249"/>
      <c r="FM14" s="249"/>
      <c r="FN14" s="249"/>
      <c r="FO14" s="249"/>
      <c r="FP14" s="249"/>
      <c r="FQ14" s="249"/>
      <c r="FR14" s="249"/>
      <c r="FS14" s="249"/>
      <c r="FT14" s="249"/>
      <c r="FU14" s="249"/>
      <c r="FV14" s="249"/>
      <c r="FW14" s="249"/>
      <c r="FX14" s="249"/>
      <c r="FY14" s="249"/>
      <c r="FZ14" s="249"/>
      <c r="GA14" s="249"/>
      <c r="GB14" s="249"/>
      <c r="GC14" s="249"/>
      <c r="GD14" s="249"/>
      <c r="GE14" s="249"/>
      <c r="GF14" s="249"/>
      <c r="GG14" s="249"/>
      <c r="GH14" s="249"/>
      <c r="GI14" s="249"/>
      <c r="GJ14" s="249"/>
      <c r="GK14" s="249"/>
      <c r="GL14" s="249"/>
      <c r="GM14" s="249"/>
      <c r="GN14" s="249"/>
      <c r="GO14" s="249"/>
      <c r="GP14" s="249"/>
      <c r="GQ14" s="249"/>
      <c r="GR14" s="249"/>
      <c r="GS14" s="249"/>
      <c r="GT14" s="249"/>
      <c r="GU14" s="249"/>
      <c r="GV14" s="249"/>
      <c r="GW14" s="249"/>
      <c r="GX14" s="249"/>
      <c r="GY14" s="249"/>
      <c r="GZ14" s="249"/>
      <c r="HA14" s="249"/>
      <c r="HB14" s="249"/>
      <c r="HC14" s="249"/>
      <c r="HD14" s="249"/>
      <c r="HE14" s="249"/>
      <c r="HF14" s="249"/>
      <c r="HG14" s="249"/>
      <c r="HH14" s="249"/>
      <c r="HI14" s="249"/>
      <c r="HJ14" s="249"/>
      <c r="HK14" s="249"/>
      <c r="HL14" s="249"/>
      <c r="HM14" s="249"/>
      <c r="HN14" s="249"/>
      <c r="HO14" s="249"/>
      <c r="HP14" s="249"/>
      <c r="HQ14" s="249"/>
      <c r="HR14" s="249"/>
      <c r="HS14" s="249"/>
      <c r="HT14" s="249"/>
      <c r="HU14" s="249"/>
      <c r="HV14" s="249"/>
      <c r="HW14" s="249"/>
      <c r="HX14" s="249"/>
      <c r="HY14" s="249"/>
      <c r="HZ14" s="249"/>
      <c r="IA14" s="249"/>
      <c r="IB14" s="249"/>
      <c r="IC14" s="249"/>
      <c r="ID14" s="249"/>
      <c r="IE14" s="249"/>
      <c r="IF14" s="249"/>
      <c r="IG14" s="249"/>
      <c r="IH14" s="249"/>
      <c r="II14" s="249"/>
      <c r="IJ14" s="249"/>
      <c r="IK14" s="249"/>
      <c r="IL14" s="249"/>
      <c r="IM14" s="249"/>
      <c r="IN14" s="249"/>
      <c r="IO14" s="249"/>
      <c r="IP14" s="249"/>
      <c r="IQ14" s="249"/>
      <c r="IR14" s="249"/>
      <c r="IS14" s="249"/>
      <c r="IT14" s="249"/>
      <c r="IU14" s="249"/>
      <c r="IV14" s="249"/>
    </row>
    <row r="15" spans="1:256" ht="16.5">
      <c r="A15" s="287" t="s">
        <v>423</v>
      </c>
      <c r="B15" s="288">
        <f aca="true" t="shared" si="1" ref="B15:G15">SUM(B12:B14)</f>
        <v>0</v>
      </c>
      <c r="C15" s="288">
        <f t="shared" si="1"/>
        <v>0</v>
      </c>
      <c r="D15" s="288">
        <f t="shared" si="1"/>
        <v>0</v>
      </c>
      <c r="E15" s="288">
        <f t="shared" si="1"/>
        <v>428914739</v>
      </c>
      <c r="F15" s="288">
        <f t="shared" si="1"/>
        <v>0</v>
      </c>
      <c r="G15" s="288">
        <f t="shared" si="1"/>
        <v>428914739</v>
      </c>
      <c r="H15" s="276"/>
      <c r="I15" s="276"/>
      <c r="J15" s="276"/>
      <c r="K15" s="276"/>
      <c r="L15" s="276"/>
      <c r="M15" s="276"/>
      <c r="N15" s="276"/>
      <c r="O15" s="276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49"/>
      <c r="AV15" s="249"/>
      <c r="AW15" s="249"/>
      <c r="AX15" s="249"/>
      <c r="AY15" s="249"/>
      <c r="AZ15" s="249"/>
      <c r="BA15" s="249"/>
      <c r="BB15" s="249"/>
      <c r="BC15" s="249"/>
      <c r="BD15" s="249"/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  <c r="BP15" s="249"/>
      <c r="BQ15" s="249"/>
      <c r="BR15" s="249"/>
      <c r="BS15" s="249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49"/>
      <c r="CE15" s="249"/>
      <c r="CF15" s="249"/>
      <c r="CG15" s="249"/>
      <c r="CH15" s="249"/>
      <c r="CI15" s="249"/>
      <c r="CJ15" s="249"/>
      <c r="CK15" s="249"/>
      <c r="CL15" s="249"/>
      <c r="CM15" s="249"/>
      <c r="CN15" s="249"/>
      <c r="CO15" s="249"/>
      <c r="CP15" s="249"/>
      <c r="CQ15" s="249"/>
      <c r="CR15" s="249"/>
      <c r="CS15" s="249"/>
      <c r="CT15" s="249"/>
      <c r="CU15" s="249"/>
      <c r="CV15" s="249"/>
      <c r="CW15" s="249"/>
      <c r="CX15" s="249"/>
      <c r="CY15" s="249"/>
      <c r="CZ15" s="249"/>
      <c r="DA15" s="249"/>
      <c r="DB15" s="249"/>
      <c r="DC15" s="249"/>
      <c r="DD15" s="249"/>
      <c r="DE15" s="249"/>
      <c r="DF15" s="249"/>
      <c r="DG15" s="249"/>
      <c r="DH15" s="249"/>
      <c r="DI15" s="249"/>
      <c r="DJ15" s="249"/>
      <c r="DK15" s="249"/>
      <c r="DL15" s="249"/>
      <c r="DM15" s="249"/>
      <c r="DN15" s="249"/>
      <c r="DO15" s="249"/>
      <c r="DP15" s="249"/>
      <c r="DQ15" s="249"/>
      <c r="DR15" s="249"/>
      <c r="DS15" s="249"/>
      <c r="DT15" s="249"/>
      <c r="DU15" s="249"/>
      <c r="DV15" s="249"/>
      <c r="DW15" s="249"/>
      <c r="DX15" s="249"/>
      <c r="DY15" s="249"/>
      <c r="DZ15" s="249"/>
      <c r="EA15" s="249"/>
      <c r="EB15" s="249"/>
      <c r="EC15" s="249"/>
      <c r="ED15" s="249"/>
      <c r="EE15" s="249"/>
      <c r="EF15" s="249"/>
      <c r="EG15" s="249"/>
      <c r="EH15" s="249"/>
      <c r="EI15" s="249"/>
      <c r="EJ15" s="249"/>
      <c r="EK15" s="249"/>
      <c r="EL15" s="249"/>
      <c r="EM15" s="249"/>
      <c r="EN15" s="249"/>
      <c r="EO15" s="249"/>
      <c r="EP15" s="249"/>
      <c r="EQ15" s="249"/>
      <c r="ER15" s="249"/>
      <c r="ES15" s="249"/>
      <c r="ET15" s="249"/>
      <c r="EU15" s="249"/>
      <c r="EV15" s="249"/>
      <c r="EW15" s="249"/>
      <c r="EX15" s="249"/>
      <c r="EY15" s="249"/>
      <c r="EZ15" s="249"/>
      <c r="FA15" s="249"/>
      <c r="FB15" s="249"/>
      <c r="FC15" s="249"/>
      <c r="FD15" s="249"/>
      <c r="FE15" s="249"/>
      <c r="FF15" s="249"/>
      <c r="FG15" s="249"/>
      <c r="FH15" s="249"/>
      <c r="FI15" s="249"/>
      <c r="FJ15" s="249"/>
      <c r="FK15" s="249"/>
      <c r="FL15" s="249"/>
      <c r="FM15" s="249"/>
      <c r="FN15" s="249"/>
      <c r="FO15" s="249"/>
      <c r="FP15" s="249"/>
      <c r="FQ15" s="249"/>
      <c r="FR15" s="249"/>
      <c r="FS15" s="249"/>
      <c r="FT15" s="249"/>
      <c r="FU15" s="249"/>
      <c r="FV15" s="249"/>
      <c r="FW15" s="249"/>
      <c r="FX15" s="249"/>
      <c r="FY15" s="249"/>
      <c r="FZ15" s="249"/>
      <c r="GA15" s="249"/>
      <c r="GB15" s="249"/>
      <c r="GC15" s="249"/>
      <c r="GD15" s="249"/>
      <c r="GE15" s="249"/>
      <c r="GF15" s="249"/>
      <c r="GG15" s="249"/>
      <c r="GH15" s="249"/>
      <c r="GI15" s="249"/>
      <c r="GJ15" s="249"/>
      <c r="GK15" s="249"/>
      <c r="GL15" s="249"/>
      <c r="GM15" s="249"/>
      <c r="GN15" s="249"/>
      <c r="GO15" s="249"/>
      <c r="GP15" s="249"/>
      <c r="GQ15" s="249"/>
      <c r="GR15" s="249"/>
      <c r="GS15" s="249"/>
      <c r="GT15" s="249"/>
      <c r="GU15" s="249"/>
      <c r="GV15" s="249"/>
      <c r="GW15" s="249"/>
      <c r="GX15" s="249"/>
      <c r="GY15" s="249"/>
      <c r="GZ15" s="249"/>
      <c r="HA15" s="249"/>
      <c r="HB15" s="249"/>
      <c r="HC15" s="249"/>
      <c r="HD15" s="249"/>
      <c r="HE15" s="249"/>
      <c r="HF15" s="249"/>
      <c r="HG15" s="249"/>
      <c r="HH15" s="249"/>
      <c r="HI15" s="249"/>
      <c r="HJ15" s="249"/>
      <c r="HK15" s="249"/>
      <c r="HL15" s="249"/>
      <c r="HM15" s="249"/>
      <c r="HN15" s="249"/>
      <c r="HO15" s="249"/>
      <c r="HP15" s="249"/>
      <c r="HQ15" s="249"/>
      <c r="HR15" s="249"/>
      <c r="HS15" s="249"/>
      <c r="HT15" s="249"/>
      <c r="HU15" s="249"/>
      <c r="HV15" s="249"/>
      <c r="HW15" s="249"/>
      <c r="HX15" s="249"/>
      <c r="HY15" s="249"/>
      <c r="HZ15" s="249"/>
      <c r="IA15" s="249"/>
      <c r="IB15" s="249"/>
      <c r="IC15" s="249"/>
      <c r="ID15" s="249"/>
      <c r="IE15" s="249"/>
      <c r="IF15" s="249"/>
      <c r="IG15" s="249"/>
      <c r="IH15" s="249"/>
      <c r="II15" s="249"/>
      <c r="IJ15" s="249"/>
      <c r="IK15" s="249"/>
      <c r="IL15" s="249"/>
      <c r="IM15" s="249"/>
      <c r="IN15" s="249"/>
      <c r="IO15" s="249"/>
      <c r="IP15" s="249"/>
      <c r="IQ15" s="249"/>
      <c r="IR15" s="249"/>
      <c r="IS15" s="249"/>
      <c r="IT15" s="249"/>
      <c r="IU15" s="249"/>
      <c r="IV15" s="249"/>
    </row>
    <row r="16" spans="1:256" s="290" customFormat="1" ht="16.5">
      <c r="A16" s="287"/>
      <c r="B16" s="288"/>
      <c r="C16" s="288"/>
      <c r="D16" s="288"/>
      <c r="E16" s="288"/>
      <c r="F16" s="288"/>
      <c r="G16" s="288"/>
      <c r="H16" s="287"/>
      <c r="I16" s="287"/>
      <c r="J16" s="287"/>
      <c r="K16" s="287"/>
      <c r="L16" s="287"/>
      <c r="M16" s="287"/>
      <c r="N16" s="287"/>
      <c r="O16" s="287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289"/>
      <c r="AN16" s="289"/>
      <c r="AO16" s="289"/>
      <c r="AP16" s="289"/>
      <c r="AQ16" s="289"/>
      <c r="AR16" s="289"/>
      <c r="AS16" s="289"/>
      <c r="AT16" s="289"/>
      <c r="AU16" s="289"/>
      <c r="AV16" s="289"/>
      <c r="AW16" s="289"/>
      <c r="AX16" s="289"/>
      <c r="AY16" s="289"/>
      <c r="AZ16" s="289"/>
      <c r="BA16" s="289"/>
      <c r="BB16" s="289"/>
      <c r="BC16" s="289"/>
      <c r="BD16" s="289"/>
      <c r="BE16" s="289"/>
      <c r="BF16" s="289"/>
      <c r="BG16" s="289"/>
      <c r="BH16" s="289"/>
      <c r="BI16" s="289"/>
      <c r="BJ16" s="289"/>
      <c r="BK16" s="289"/>
      <c r="BL16" s="289"/>
      <c r="BM16" s="289"/>
      <c r="BN16" s="289"/>
      <c r="BO16" s="289"/>
      <c r="BP16" s="289"/>
      <c r="BQ16" s="289"/>
      <c r="BR16" s="289"/>
      <c r="BS16" s="289"/>
      <c r="BT16" s="289"/>
      <c r="BU16" s="289"/>
      <c r="BV16" s="289"/>
      <c r="BW16" s="289"/>
      <c r="BX16" s="289"/>
      <c r="BY16" s="289"/>
      <c r="BZ16" s="289"/>
      <c r="CA16" s="289"/>
      <c r="CB16" s="289"/>
      <c r="CC16" s="289"/>
      <c r="CD16" s="289"/>
      <c r="CE16" s="289"/>
      <c r="CF16" s="289"/>
      <c r="CG16" s="289"/>
      <c r="CH16" s="289"/>
      <c r="CI16" s="289"/>
      <c r="CJ16" s="289"/>
      <c r="CK16" s="289"/>
      <c r="CL16" s="289"/>
      <c r="CM16" s="289"/>
      <c r="CN16" s="289"/>
      <c r="CO16" s="289"/>
      <c r="CP16" s="289"/>
      <c r="CQ16" s="289"/>
      <c r="CR16" s="289"/>
      <c r="CS16" s="289"/>
      <c r="CT16" s="289"/>
      <c r="CU16" s="289"/>
      <c r="CV16" s="289"/>
      <c r="CW16" s="289"/>
      <c r="CX16" s="289"/>
      <c r="CY16" s="289"/>
      <c r="CZ16" s="289"/>
      <c r="DA16" s="289"/>
      <c r="DB16" s="289"/>
      <c r="DC16" s="289"/>
      <c r="DD16" s="289"/>
      <c r="DE16" s="289"/>
      <c r="DF16" s="289"/>
      <c r="DG16" s="289"/>
      <c r="DH16" s="289"/>
      <c r="DI16" s="289"/>
      <c r="DJ16" s="289"/>
      <c r="DK16" s="289"/>
      <c r="DL16" s="289"/>
      <c r="DM16" s="289"/>
      <c r="DN16" s="289"/>
      <c r="DO16" s="289"/>
      <c r="DP16" s="289"/>
      <c r="DQ16" s="289"/>
      <c r="DR16" s="289"/>
      <c r="DS16" s="289"/>
      <c r="DT16" s="289"/>
      <c r="DU16" s="289"/>
      <c r="DV16" s="289"/>
      <c r="DW16" s="289"/>
      <c r="DX16" s="289"/>
      <c r="DY16" s="289"/>
      <c r="DZ16" s="289"/>
      <c r="EA16" s="289"/>
      <c r="EB16" s="289"/>
      <c r="EC16" s="289"/>
      <c r="ED16" s="289"/>
      <c r="EE16" s="289"/>
      <c r="EF16" s="289"/>
      <c r="EG16" s="289"/>
      <c r="EH16" s="289"/>
      <c r="EI16" s="289"/>
      <c r="EJ16" s="289"/>
      <c r="EK16" s="289"/>
      <c r="EL16" s="289"/>
      <c r="EM16" s="289"/>
      <c r="EN16" s="289"/>
      <c r="EO16" s="289"/>
      <c r="EP16" s="289"/>
      <c r="EQ16" s="289"/>
      <c r="ER16" s="289"/>
      <c r="ES16" s="289"/>
      <c r="ET16" s="289"/>
      <c r="EU16" s="289"/>
      <c r="EV16" s="289"/>
      <c r="EW16" s="289"/>
      <c r="EX16" s="289"/>
      <c r="EY16" s="289"/>
      <c r="EZ16" s="289"/>
      <c r="FA16" s="289"/>
      <c r="FB16" s="289"/>
      <c r="FC16" s="289"/>
      <c r="FD16" s="289"/>
      <c r="FE16" s="289"/>
      <c r="FF16" s="289"/>
      <c r="FG16" s="289"/>
      <c r="FH16" s="289"/>
      <c r="FI16" s="289"/>
      <c r="FJ16" s="289"/>
      <c r="FK16" s="289"/>
      <c r="FL16" s="289"/>
      <c r="FM16" s="289"/>
      <c r="FN16" s="289"/>
      <c r="FO16" s="289"/>
      <c r="FP16" s="289"/>
      <c r="FQ16" s="289"/>
      <c r="FR16" s="289"/>
      <c r="FS16" s="289"/>
      <c r="FT16" s="289"/>
      <c r="FU16" s="289"/>
      <c r="FV16" s="289"/>
      <c r="FW16" s="289"/>
      <c r="FX16" s="289"/>
      <c r="FY16" s="289"/>
      <c r="FZ16" s="289"/>
      <c r="GA16" s="289"/>
      <c r="GB16" s="289"/>
      <c r="GC16" s="289"/>
      <c r="GD16" s="289"/>
      <c r="GE16" s="289"/>
      <c r="GF16" s="289"/>
      <c r="GG16" s="289"/>
      <c r="GH16" s="289"/>
      <c r="GI16" s="289"/>
      <c r="GJ16" s="289"/>
      <c r="GK16" s="289"/>
      <c r="GL16" s="289"/>
      <c r="GM16" s="289"/>
      <c r="GN16" s="289"/>
      <c r="GO16" s="289"/>
      <c r="GP16" s="289"/>
      <c r="GQ16" s="289"/>
      <c r="GR16" s="289"/>
      <c r="GS16" s="289"/>
      <c r="GT16" s="289"/>
      <c r="GU16" s="289"/>
      <c r="GV16" s="289"/>
      <c r="GW16" s="289"/>
      <c r="GX16" s="289"/>
      <c r="GY16" s="289"/>
      <c r="GZ16" s="289"/>
      <c r="HA16" s="289"/>
      <c r="HB16" s="289"/>
      <c r="HC16" s="289"/>
      <c r="HD16" s="289"/>
      <c r="HE16" s="289"/>
      <c r="HF16" s="289"/>
      <c r="HG16" s="289"/>
      <c r="HH16" s="289"/>
      <c r="HI16" s="289"/>
      <c r="HJ16" s="289"/>
      <c r="HK16" s="289"/>
      <c r="HL16" s="289"/>
      <c r="HM16" s="289"/>
      <c r="HN16" s="289"/>
      <c r="HO16" s="289"/>
      <c r="HP16" s="289"/>
      <c r="HQ16" s="289"/>
      <c r="HR16" s="289"/>
      <c r="HS16" s="289"/>
      <c r="HT16" s="289"/>
      <c r="HU16" s="289"/>
      <c r="HV16" s="289"/>
      <c r="HW16" s="289"/>
      <c r="HX16" s="289"/>
      <c r="HY16" s="289"/>
      <c r="HZ16" s="289"/>
      <c r="IA16" s="289"/>
      <c r="IB16" s="289"/>
      <c r="IC16" s="289"/>
      <c r="ID16" s="289"/>
      <c r="IE16" s="289"/>
      <c r="IF16" s="289"/>
      <c r="IG16" s="289"/>
      <c r="IH16" s="289"/>
      <c r="II16" s="289"/>
      <c r="IJ16" s="289"/>
      <c r="IK16" s="289"/>
      <c r="IL16" s="289"/>
      <c r="IM16" s="289"/>
      <c r="IN16" s="289"/>
      <c r="IO16" s="289"/>
      <c r="IP16" s="289"/>
      <c r="IQ16" s="289"/>
      <c r="IR16" s="289"/>
      <c r="IS16" s="289"/>
      <c r="IT16" s="289"/>
      <c r="IU16" s="289"/>
      <c r="IV16" s="289"/>
    </row>
    <row r="17" spans="1:256" ht="49.5">
      <c r="A17" s="417" t="s">
        <v>205</v>
      </c>
      <c r="B17" s="292"/>
      <c r="C17" s="292"/>
      <c r="D17" s="292"/>
      <c r="E17" s="288"/>
      <c r="F17" s="288"/>
      <c r="G17" s="288"/>
      <c r="H17" s="286"/>
      <c r="I17" s="286"/>
      <c r="J17" s="286"/>
      <c r="K17" s="286"/>
      <c r="L17" s="286"/>
      <c r="M17" s="286"/>
      <c r="N17" s="286"/>
      <c r="O17" s="286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249"/>
      <c r="AM17" s="249"/>
      <c r="AN17" s="249"/>
      <c r="AO17" s="249"/>
      <c r="AP17" s="249"/>
      <c r="AQ17" s="249"/>
      <c r="AR17" s="249"/>
      <c r="AS17" s="249"/>
      <c r="AT17" s="249"/>
      <c r="AU17" s="249"/>
      <c r="AV17" s="249"/>
      <c r="AW17" s="249"/>
      <c r="AX17" s="249"/>
      <c r="AY17" s="249"/>
      <c r="AZ17" s="249"/>
      <c r="BA17" s="249"/>
      <c r="BB17" s="249"/>
      <c r="BC17" s="249"/>
      <c r="BD17" s="249"/>
      <c r="BE17" s="249"/>
      <c r="BF17" s="249"/>
      <c r="BG17" s="249"/>
      <c r="BH17" s="249"/>
      <c r="BI17" s="249"/>
      <c r="BJ17" s="249"/>
      <c r="BK17" s="249"/>
      <c r="BL17" s="249"/>
      <c r="BM17" s="249"/>
      <c r="BN17" s="249"/>
      <c r="BO17" s="249"/>
      <c r="BP17" s="249"/>
      <c r="BQ17" s="249"/>
      <c r="BR17" s="249"/>
      <c r="BS17" s="249"/>
      <c r="BT17" s="249"/>
      <c r="BU17" s="249"/>
      <c r="BV17" s="249"/>
      <c r="BW17" s="249"/>
      <c r="BX17" s="249"/>
      <c r="BY17" s="249"/>
      <c r="BZ17" s="249"/>
      <c r="CA17" s="249"/>
      <c r="CB17" s="249"/>
      <c r="CC17" s="249"/>
      <c r="CD17" s="249"/>
      <c r="CE17" s="249"/>
      <c r="CF17" s="249"/>
      <c r="CG17" s="249"/>
      <c r="CH17" s="249"/>
      <c r="CI17" s="249"/>
      <c r="CJ17" s="249"/>
      <c r="CK17" s="249"/>
      <c r="CL17" s="249"/>
      <c r="CM17" s="249"/>
      <c r="CN17" s="249"/>
      <c r="CO17" s="249"/>
      <c r="CP17" s="249"/>
      <c r="CQ17" s="249"/>
      <c r="CR17" s="249"/>
      <c r="CS17" s="249"/>
      <c r="CT17" s="249"/>
      <c r="CU17" s="249"/>
      <c r="CV17" s="249"/>
      <c r="CW17" s="249"/>
      <c r="CX17" s="249"/>
      <c r="CY17" s="249"/>
      <c r="CZ17" s="249"/>
      <c r="DA17" s="249"/>
      <c r="DB17" s="249"/>
      <c r="DC17" s="249"/>
      <c r="DD17" s="249"/>
      <c r="DE17" s="249"/>
      <c r="DF17" s="249"/>
      <c r="DG17" s="249"/>
      <c r="DH17" s="249"/>
      <c r="DI17" s="249"/>
      <c r="DJ17" s="249"/>
      <c r="DK17" s="249"/>
      <c r="DL17" s="249"/>
      <c r="DM17" s="249"/>
      <c r="DN17" s="249"/>
      <c r="DO17" s="249"/>
      <c r="DP17" s="249"/>
      <c r="DQ17" s="249"/>
      <c r="DR17" s="249"/>
      <c r="DS17" s="249"/>
      <c r="DT17" s="249"/>
      <c r="DU17" s="249"/>
      <c r="DV17" s="249"/>
      <c r="DW17" s="249"/>
      <c r="DX17" s="249"/>
      <c r="DY17" s="249"/>
      <c r="DZ17" s="249"/>
      <c r="EA17" s="249"/>
      <c r="EB17" s="249"/>
      <c r="EC17" s="249"/>
      <c r="ED17" s="249"/>
      <c r="EE17" s="249"/>
      <c r="EF17" s="249"/>
      <c r="EG17" s="249"/>
      <c r="EH17" s="249"/>
      <c r="EI17" s="249"/>
      <c r="EJ17" s="249"/>
      <c r="EK17" s="249"/>
      <c r="EL17" s="249"/>
      <c r="EM17" s="249"/>
      <c r="EN17" s="249"/>
      <c r="EO17" s="249"/>
      <c r="EP17" s="249"/>
      <c r="EQ17" s="249"/>
      <c r="ER17" s="249"/>
      <c r="ES17" s="249"/>
      <c r="ET17" s="249"/>
      <c r="EU17" s="249"/>
      <c r="EV17" s="249"/>
      <c r="EW17" s="249"/>
      <c r="EX17" s="249"/>
      <c r="EY17" s="249"/>
      <c r="EZ17" s="249"/>
      <c r="FA17" s="249"/>
      <c r="FB17" s="249"/>
      <c r="FC17" s="249"/>
      <c r="FD17" s="249"/>
      <c r="FE17" s="249"/>
      <c r="FF17" s="249"/>
      <c r="FG17" s="249"/>
      <c r="FH17" s="249"/>
      <c r="FI17" s="249"/>
      <c r="FJ17" s="249"/>
      <c r="FK17" s="249"/>
      <c r="FL17" s="249"/>
      <c r="FM17" s="249"/>
      <c r="FN17" s="249"/>
      <c r="FO17" s="249"/>
      <c r="FP17" s="249"/>
      <c r="FQ17" s="249"/>
      <c r="FR17" s="249"/>
      <c r="FS17" s="249"/>
      <c r="FT17" s="249"/>
      <c r="FU17" s="249"/>
      <c r="FV17" s="249"/>
      <c r="FW17" s="249"/>
      <c r="FX17" s="249"/>
      <c r="FY17" s="249"/>
      <c r="FZ17" s="249"/>
      <c r="GA17" s="249"/>
      <c r="GB17" s="249"/>
      <c r="GC17" s="249"/>
      <c r="GD17" s="249"/>
      <c r="GE17" s="249"/>
      <c r="GF17" s="249"/>
      <c r="GG17" s="249"/>
      <c r="GH17" s="249"/>
      <c r="GI17" s="249"/>
      <c r="GJ17" s="249"/>
      <c r="GK17" s="249"/>
      <c r="GL17" s="249"/>
      <c r="GM17" s="249"/>
      <c r="GN17" s="249"/>
      <c r="GO17" s="249"/>
      <c r="GP17" s="249"/>
      <c r="GQ17" s="249"/>
      <c r="GR17" s="249"/>
      <c r="GS17" s="249"/>
      <c r="GT17" s="249"/>
      <c r="GU17" s="249"/>
      <c r="GV17" s="249"/>
      <c r="GW17" s="249"/>
      <c r="GX17" s="249"/>
      <c r="GY17" s="249"/>
      <c r="GZ17" s="249"/>
      <c r="HA17" s="249"/>
      <c r="HB17" s="249"/>
      <c r="HC17" s="249"/>
      <c r="HD17" s="249"/>
      <c r="HE17" s="249"/>
      <c r="HF17" s="249"/>
      <c r="HG17" s="249"/>
      <c r="HH17" s="249"/>
      <c r="HI17" s="249"/>
      <c r="HJ17" s="249"/>
      <c r="HK17" s="249"/>
      <c r="HL17" s="249"/>
      <c r="HM17" s="249"/>
      <c r="HN17" s="249"/>
      <c r="HO17" s="249"/>
      <c r="HP17" s="249"/>
      <c r="HQ17" s="249"/>
      <c r="HR17" s="249"/>
      <c r="HS17" s="249"/>
      <c r="HT17" s="249"/>
      <c r="HU17" s="249"/>
      <c r="HV17" s="249"/>
      <c r="HW17" s="249"/>
      <c r="HX17" s="249"/>
      <c r="HY17" s="249"/>
      <c r="HZ17" s="249"/>
      <c r="IA17" s="249"/>
      <c r="IB17" s="249"/>
      <c r="IC17" s="249"/>
      <c r="ID17" s="249"/>
      <c r="IE17" s="249"/>
      <c r="IF17" s="249"/>
      <c r="IG17" s="249"/>
      <c r="IH17" s="249"/>
      <c r="II17" s="249"/>
      <c r="IJ17" s="249"/>
      <c r="IK17" s="249"/>
      <c r="IL17" s="249"/>
      <c r="IM17" s="249"/>
      <c r="IN17" s="249"/>
      <c r="IO17" s="249"/>
      <c r="IP17" s="249"/>
      <c r="IQ17" s="249"/>
      <c r="IR17" s="249"/>
      <c r="IS17" s="249"/>
      <c r="IT17" s="249"/>
      <c r="IU17" s="249"/>
      <c r="IV17" s="249"/>
    </row>
    <row r="18" spans="1:256" ht="16.5">
      <c r="A18" s="319" t="s">
        <v>413</v>
      </c>
      <c r="B18" s="292">
        <v>0</v>
      </c>
      <c r="C18" s="292">
        <v>0</v>
      </c>
      <c r="D18" s="292">
        <v>0</v>
      </c>
      <c r="E18" s="292">
        <v>0</v>
      </c>
      <c r="F18" s="292">
        <v>0</v>
      </c>
      <c r="G18" s="292">
        <f>SUM(E18:F18)</f>
        <v>0</v>
      </c>
      <c r="H18" s="316"/>
      <c r="I18" s="316"/>
      <c r="J18" s="316"/>
      <c r="K18" s="316"/>
      <c r="L18" s="316"/>
      <c r="M18" s="316"/>
      <c r="N18" s="316"/>
      <c r="O18" s="316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49"/>
      <c r="AT18" s="249"/>
      <c r="AU18" s="249"/>
      <c r="AV18" s="249"/>
      <c r="AW18" s="249"/>
      <c r="AX18" s="249"/>
      <c r="AY18" s="249"/>
      <c r="AZ18" s="249"/>
      <c r="BA18" s="249"/>
      <c r="BB18" s="249"/>
      <c r="BC18" s="249"/>
      <c r="BD18" s="249"/>
      <c r="BE18" s="249"/>
      <c r="BF18" s="249"/>
      <c r="BG18" s="249"/>
      <c r="BH18" s="249"/>
      <c r="BI18" s="249"/>
      <c r="BJ18" s="249"/>
      <c r="BK18" s="249"/>
      <c r="BL18" s="249"/>
      <c r="BM18" s="249"/>
      <c r="BN18" s="249"/>
      <c r="BO18" s="249"/>
      <c r="BP18" s="249"/>
      <c r="BQ18" s="249"/>
      <c r="BR18" s="249"/>
      <c r="BS18" s="249"/>
      <c r="BT18" s="249"/>
      <c r="BU18" s="249"/>
      <c r="BV18" s="249"/>
      <c r="BW18" s="249"/>
      <c r="BX18" s="249"/>
      <c r="BY18" s="249"/>
      <c r="BZ18" s="249"/>
      <c r="CA18" s="249"/>
      <c r="CB18" s="249"/>
      <c r="CC18" s="249"/>
      <c r="CD18" s="249"/>
      <c r="CE18" s="249"/>
      <c r="CF18" s="249"/>
      <c r="CG18" s="249"/>
      <c r="CH18" s="249"/>
      <c r="CI18" s="249"/>
      <c r="CJ18" s="249"/>
      <c r="CK18" s="249"/>
      <c r="CL18" s="249"/>
      <c r="CM18" s="249"/>
      <c r="CN18" s="249"/>
      <c r="CO18" s="249"/>
      <c r="CP18" s="249"/>
      <c r="CQ18" s="249"/>
      <c r="CR18" s="249"/>
      <c r="CS18" s="249"/>
      <c r="CT18" s="249"/>
      <c r="CU18" s="249"/>
      <c r="CV18" s="249"/>
      <c r="CW18" s="249"/>
      <c r="CX18" s="249"/>
      <c r="CY18" s="249"/>
      <c r="CZ18" s="249"/>
      <c r="DA18" s="249"/>
      <c r="DB18" s="249"/>
      <c r="DC18" s="249"/>
      <c r="DD18" s="249"/>
      <c r="DE18" s="249"/>
      <c r="DF18" s="249"/>
      <c r="DG18" s="249"/>
      <c r="DH18" s="249"/>
      <c r="DI18" s="249"/>
      <c r="DJ18" s="249"/>
      <c r="DK18" s="249"/>
      <c r="DL18" s="249"/>
      <c r="DM18" s="249"/>
      <c r="DN18" s="249"/>
      <c r="DO18" s="249"/>
      <c r="DP18" s="249"/>
      <c r="DQ18" s="249"/>
      <c r="DR18" s="249"/>
      <c r="DS18" s="249"/>
      <c r="DT18" s="249"/>
      <c r="DU18" s="249"/>
      <c r="DV18" s="249"/>
      <c r="DW18" s="249"/>
      <c r="DX18" s="249"/>
      <c r="DY18" s="249"/>
      <c r="DZ18" s="249"/>
      <c r="EA18" s="249"/>
      <c r="EB18" s="249"/>
      <c r="EC18" s="249"/>
      <c r="ED18" s="249"/>
      <c r="EE18" s="249"/>
      <c r="EF18" s="249"/>
      <c r="EG18" s="249"/>
      <c r="EH18" s="249"/>
      <c r="EI18" s="249"/>
      <c r="EJ18" s="249"/>
      <c r="EK18" s="249"/>
      <c r="EL18" s="249"/>
      <c r="EM18" s="249"/>
      <c r="EN18" s="249"/>
      <c r="EO18" s="249"/>
      <c r="EP18" s="249"/>
      <c r="EQ18" s="249"/>
      <c r="ER18" s="249"/>
      <c r="ES18" s="249"/>
      <c r="ET18" s="249"/>
      <c r="EU18" s="249"/>
      <c r="EV18" s="249"/>
      <c r="EW18" s="249"/>
      <c r="EX18" s="249"/>
      <c r="EY18" s="249"/>
      <c r="EZ18" s="249"/>
      <c r="FA18" s="249"/>
      <c r="FB18" s="249"/>
      <c r="FC18" s="249"/>
      <c r="FD18" s="249"/>
      <c r="FE18" s="249"/>
      <c r="FF18" s="249"/>
      <c r="FG18" s="249"/>
      <c r="FH18" s="249"/>
      <c r="FI18" s="249"/>
      <c r="FJ18" s="249"/>
      <c r="FK18" s="249"/>
      <c r="FL18" s="249"/>
      <c r="FM18" s="249"/>
      <c r="FN18" s="249"/>
      <c r="FO18" s="249"/>
      <c r="FP18" s="249"/>
      <c r="FQ18" s="249"/>
      <c r="FR18" s="249"/>
      <c r="FS18" s="249"/>
      <c r="FT18" s="249"/>
      <c r="FU18" s="249"/>
      <c r="FV18" s="249"/>
      <c r="FW18" s="249"/>
      <c r="FX18" s="249"/>
      <c r="FY18" s="249"/>
      <c r="FZ18" s="249"/>
      <c r="GA18" s="249"/>
      <c r="GB18" s="249"/>
      <c r="GC18" s="249"/>
      <c r="GD18" s="249"/>
      <c r="GE18" s="249"/>
      <c r="GF18" s="249"/>
      <c r="GG18" s="249"/>
      <c r="GH18" s="249"/>
      <c r="GI18" s="249"/>
      <c r="GJ18" s="249"/>
      <c r="GK18" s="249"/>
      <c r="GL18" s="249"/>
      <c r="GM18" s="249"/>
      <c r="GN18" s="249"/>
      <c r="GO18" s="249"/>
      <c r="GP18" s="249"/>
      <c r="GQ18" s="249"/>
      <c r="GR18" s="249"/>
      <c r="GS18" s="249"/>
      <c r="GT18" s="249"/>
      <c r="GU18" s="249"/>
      <c r="GV18" s="249"/>
      <c r="GW18" s="249"/>
      <c r="GX18" s="249"/>
      <c r="GY18" s="249"/>
      <c r="GZ18" s="249"/>
      <c r="HA18" s="249"/>
      <c r="HB18" s="249"/>
      <c r="HC18" s="249"/>
      <c r="HD18" s="249"/>
      <c r="HE18" s="249"/>
      <c r="HF18" s="249"/>
      <c r="HG18" s="249"/>
      <c r="HH18" s="249"/>
      <c r="HI18" s="249"/>
      <c r="HJ18" s="249"/>
      <c r="HK18" s="249"/>
      <c r="HL18" s="249"/>
      <c r="HM18" s="249"/>
      <c r="HN18" s="249"/>
      <c r="HO18" s="249"/>
      <c r="HP18" s="249"/>
      <c r="HQ18" s="249"/>
      <c r="HR18" s="249"/>
      <c r="HS18" s="249"/>
      <c r="HT18" s="249"/>
      <c r="HU18" s="249"/>
      <c r="HV18" s="249"/>
      <c r="HW18" s="249"/>
      <c r="HX18" s="249"/>
      <c r="HY18" s="249"/>
      <c r="HZ18" s="249"/>
      <c r="IA18" s="249"/>
      <c r="IB18" s="249"/>
      <c r="IC18" s="249"/>
      <c r="ID18" s="249"/>
      <c r="IE18" s="249"/>
      <c r="IF18" s="249"/>
      <c r="IG18" s="249"/>
      <c r="IH18" s="249"/>
      <c r="II18" s="249"/>
      <c r="IJ18" s="249"/>
      <c r="IK18" s="249"/>
      <c r="IL18" s="249"/>
      <c r="IM18" s="249"/>
      <c r="IN18" s="249"/>
      <c r="IO18" s="249"/>
      <c r="IP18" s="249"/>
      <c r="IQ18" s="249"/>
      <c r="IR18" s="249"/>
      <c r="IS18" s="249"/>
      <c r="IT18" s="249"/>
      <c r="IU18" s="249"/>
      <c r="IV18" s="249"/>
    </row>
    <row r="19" spans="1:256" ht="16.5">
      <c r="A19" s="416" t="s">
        <v>367</v>
      </c>
      <c r="B19" s="292">
        <v>0</v>
      </c>
      <c r="C19" s="292">
        <v>0</v>
      </c>
      <c r="D19" s="292">
        <f>B19+C19</f>
        <v>0</v>
      </c>
      <c r="E19" s="292">
        <v>0</v>
      </c>
      <c r="F19" s="292">
        <v>0</v>
      </c>
      <c r="G19" s="292">
        <f>E19+F19</f>
        <v>0</v>
      </c>
      <c r="H19" s="291"/>
      <c r="I19" s="291"/>
      <c r="J19" s="291"/>
      <c r="K19" s="291"/>
      <c r="L19" s="291"/>
      <c r="M19" s="291"/>
      <c r="N19" s="291"/>
      <c r="O19" s="291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49"/>
      <c r="BA19" s="249"/>
      <c r="BB19" s="249"/>
      <c r="BC19" s="249"/>
      <c r="BD19" s="249"/>
      <c r="BE19" s="249"/>
      <c r="BF19" s="249"/>
      <c r="BG19" s="249"/>
      <c r="BH19" s="249"/>
      <c r="BI19" s="249"/>
      <c r="BJ19" s="249"/>
      <c r="BK19" s="249"/>
      <c r="BL19" s="249"/>
      <c r="BM19" s="249"/>
      <c r="BN19" s="249"/>
      <c r="BO19" s="249"/>
      <c r="BP19" s="249"/>
      <c r="BQ19" s="249"/>
      <c r="BR19" s="249"/>
      <c r="BS19" s="249"/>
      <c r="BT19" s="249"/>
      <c r="BU19" s="249"/>
      <c r="BV19" s="249"/>
      <c r="BW19" s="249"/>
      <c r="BX19" s="249"/>
      <c r="BY19" s="249"/>
      <c r="BZ19" s="249"/>
      <c r="CA19" s="249"/>
      <c r="CB19" s="249"/>
      <c r="CC19" s="249"/>
      <c r="CD19" s="249"/>
      <c r="CE19" s="249"/>
      <c r="CF19" s="249"/>
      <c r="CG19" s="249"/>
      <c r="CH19" s="249"/>
      <c r="CI19" s="249"/>
      <c r="CJ19" s="249"/>
      <c r="CK19" s="249"/>
      <c r="CL19" s="249"/>
      <c r="CM19" s="249"/>
      <c r="CN19" s="249"/>
      <c r="CO19" s="249"/>
      <c r="CP19" s="249"/>
      <c r="CQ19" s="249"/>
      <c r="CR19" s="249"/>
      <c r="CS19" s="249"/>
      <c r="CT19" s="249"/>
      <c r="CU19" s="249"/>
      <c r="CV19" s="249"/>
      <c r="CW19" s="249"/>
      <c r="CX19" s="249"/>
      <c r="CY19" s="249"/>
      <c r="CZ19" s="249"/>
      <c r="DA19" s="249"/>
      <c r="DB19" s="249"/>
      <c r="DC19" s="249"/>
      <c r="DD19" s="249"/>
      <c r="DE19" s="249"/>
      <c r="DF19" s="249"/>
      <c r="DG19" s="249"/>
      <c r="DH19" s="249"/>
      <c r="DI19" s="249"/>
      <c r="DJ19" s="249"/>
      <c r="DK19" s="249"/>
      <c r="DL19" s="249"/>
      <c r="DM19" s="249"/>
      <c r="DN19" s="249"/>
      <c r="DO19" s="249"/>
      <c r="DP19" s="249"/>
      <c r="DQ19" s="249"/>
      <c r="DR19" s="249"/>
      <c r="DS19" s="249"/>
      <c r="DT19" s="249"/>
      <c r="DU19" s="249"/>
      <c r="DV19" s="249"/>
      <c r="DW19" s="249"/>
      <c r="DX19" s="249"/>
      <c r="DY19" s="249"/>
      <c r="DZ19" s="249"/>
      <c r="EA19" s="249"/>
      <c r="EB19" s="249"/>
      <c r="EC19" s="249"/>
      <c r="ED19" s="249"/>
      <c r="EE19" s="249"/>
      <c r="EF19" s="249"/>
      <c r="EG19" s="249"/>
      <c r="EH19" s="249"/>
      <c r="EI19" s="249"/>
      <c r="EJ19" s="249"/>
      <c r="EK19" s="249"/>
      <c r="EL19" s="249"/>
      <c r="EM19" s="249"/>
      <c r="EN19" s="249"/>
      <c r="EO19" s="249"/>
      <c r="EP19" s="249"/>
      <c r="EQ19" s="249"/>
      <c r="ER19" s="249"/>
      <c r="ES19" s="249"/>
      <c r="ET19" s="249"/>
      <c r="EU19" s="249"/>
      <c r="EV19" s="249"/>
      <c r="EW19" s="249"/>
      <c r="EX19" s="249"/>
      <c r="EY19" s="249"/>
      <c r="EZ19" s="249"/>
      <c r="FA19" s="249"/>
      <c r="FB19" s="249"/>
      <c r="FC19" s="249"/>
      <c r="FD19" s="249"/>
      <c r="FE19" s="249"/>
      <c r="FF19" s="249"/>
      <c r="FG19" s="249"/>
      <c r="FH19" s="249"/>
      <c r="FI19" s="249"/>
      <c r="FJ19" s="249"/>
      <c r="FK19" s="249"/>
      <c r="FL19" s="249"/>
      <c r="FM19" s="249"/>
      <c r="FN19" s="249"/>
      <c r="FO19" s="249"/>
      <c r="FP19" s="249"/>
      <c r="FQ19" s="249"/>
      <c r="FR19" s="249"/>
      <c r="FS19" s="249"/>
      <c r="FT19" s="249"/>
      <c r="FU19" s="249"/>
      <c r="FV19" s="249"/>
      <c r="FW19" s="249"/>
      <c r="FX19" s="249"/>
      <c r="FY19" s="249"/>
      <c r="FZ19" s="249"/>
      <c r="GA19" s="249"/>
      <c r="GB19" s="249"/>
      <c r="GC19" s="249"/>
      <c r="GD19" s="249"/>
      <c r="GE19" s="249"/>
      <c r="GF19" s="249"/>
      <c r="GG19" s="249"/>
      <c r="GH19" s="249"/>
      <c r="GI19" s="249"/>
      <c r="GJ19" s="249"/>
      <c r="GK19" s="249"/>
      <c r="GL19" s="249"/>
      <c r="GM19" s="249"/>
      <c r="GN19" s="249"/>
      <c r="GO19" s="249"/>
      <c r="GP19" s="249"/>
      <c r="GQ19" s="249"/>
      <c r="GR19" s="249"/>
      <c r="GS19" s="249"/>
      <c r="GT19" s="249"/>
      <c r="GU19" s="249"/>
      <c r="GV19" s="249"/>
      <c r="GW19" s="249"/>
      <c r="GX19" s="249"/>
      <c r="GY19" s="249"/>
      <c r="GZ19" s="249"/>
      <c r="HA19" s="249"/>
      <c r="HB19" s="249"/>
      <c r="HC19" s="249"/>
      <c r="HD19" s="249"/>
      <c r="HE19" s="249"/>
      <c r="HF19" s="249"/>
      <c r="HG19" s="249"/>
      <c r="HH19" s="249"/>
      <c r="HI19" s="249"/>
      <c r="HJ19" s="249"/>
      <c r="HK19" s="249"/>
      <c r="HL19" s="249"/>
      <c r="HM19" s="249"/>
      <c r="HN19" s="249"/>
      <c r="HO19" s="249"/>
      <c r="HP19" s="249"/>
      <c r="HQ19" s="249"/>
      <c r="HR19" s="249"/>
      <c r="HS19" s="249"/>
      <c r="HT19" s="249"/>
      <c r="HU19" s="249"/>
      <c r="HV19" s="249"/>
      <c r="HW19" s="249"/>
      <c r="HX19" s="249"/>
      <c r="HY19" s="249"/>
      <c r="HZ19" s="249"/>
      <c r="IA19" s="249"/>
      <c r="IB19" s="249"/>
      <c r="IC19" s="249"/>
      <c r="ID19" s="249"/>
      <c r="IE19" s="249"/>
      <c r="IF19" s="249"/>
      <c r="IG19" s="249"/>
      <c r="IH19" s="249"/>
      <c r="II19" s="249"/>
      <c r="IJ19" s="249"/>
      <c r="IK19" s="249"/>
      <c r="IL19" s="249"/>
      <c r="IM19" s="249"/>
      <c r="IN19" s="249"/>
      <c r="IO19" s="249"/>
      <c r="IP19" s="249"/>
      <c r="IQ19" s="249"/>
      <c r="IR19" s="249"/>
      <c r="IS19" s="249"/>
      <c r="IT19" s="249"/>
      <c r="IU19" s="249"/>
      <c r="IV19" s="249"/>
    </row>
    <row r="20" spans="1:256" ht="16.5">
      <c r="A20" s="416" t="s">
        <v>368</v>
      </c>
      <c r="B20" s="292">
        <v>700000</v>
      </c>
      <c r="C20" s="292">
        <v>0</v>
      </c>
      <c r="D20" s="292">
        <f>B20+C20</f>
        <v>700000</v>
      </c>
      <c r="E20" s="292">
        <f>2014740+119685</f>
        <v>2134425</v>
      </c>
      <c r="F20" s="292">
        <v>0</v>
      </c>
      <c r="G20" s="292">
        <f>E20+F20</f>
        <v>2134425</v>
      </c>
      <c r="H20" s="286"/>
      <c r="I20" s="286"/>
      <c r="J20" s="286"/>
      <c r="K20" s="286"/>
      <c r="L20" s="286"/>
      <c r="M20" s="286"/>
      <c r="N20" s="286"/>
      <c r="O20" s="286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249"/>
      <c r="AX20" s="249"/>
      <c r="AY20" s="249"/>
      <c r="AZ20" s="249"/>
      <c r="BA20" s="249"/>
      <c r="BB20" s="249"/>
      <c r="BC20" s="249"/>
      <c r="BD20" s="249"/>
      <c r="BE20" s="249"/>
      <c r="BF20" s="249"/>
      <c r="BG20" s="249"/>
      <c r="BH20" s="249"/>
      <c r="BI20" s="249"/>
      <c r="BJ20" s="249"/>
      <c r="BK20" s="249"/>
      <c r="BL20" s="249"/>
      <c r="BM20" s="249"/>
      <c r="BN20" s="249"/>
      <c r="BO20" s="249"/>
      <c r="BP20" s="249"/>
      <c r="BQ20" s="249"/>
      <c r="BR20" s="249"/>
      <c r="BS20" s="249"/>
      <c r="BT20" s="249"/>
      <c r="BU20" s="249"/>
      <c r="BV20" s="249"/>
      <c r="BW20" s="249"/>
      <c r="BX20" s="249"/>
      <c r="BY20" s="249"/>
      <c r="BZ20" s="249"/>
      <c r="CA20" s="249"/>
      <c r="CB20" s="249"/>
      <c r="CC20" s="249"/>
      <c r="CD20" s="249"/>
      <c r="CE20" s="249"/>
      <c r="CF20" s="249"/>
      <c r="CG20" s="249"/>
      <c r="CH20" s="249"/>
      <c r="CI20" s="249"/>
      <c r="CJ20" s="249"/>
      <c r="CK20" s="249"/>
      <c r="CL20" s="249"/>
      <c r="CM20" s="249"/>
      <c r="CN20" s="249"/>
      <c r="CO20" s="249"/>
      <c r="CP20" s="249"/>
      <c r="CQ20" s="249"/>
      <c r="CR20" s="249"/>
      <c r="CS20" s="249"/>
      <c r="CT20" s="249"/>
      <c r="CU20" s="249"/>
      <c r="CV20" s="249"/>
      <c r="CW20" s="249"/>
      <c r="CX20" s="249"/>
      <c r="CY20" s="249"/>
      <c r="CZ20" s="249"/>
      <c r="DA20" s="249"/>
      <c r="DB20" s="249"/>
      <c r="DC20" s="249"/>
      <c r="DD20" s="249"/>
      <c r="DE20" s="249"/>
      <c r="DF20" s="249"/>
      <c r="DG20" s="249"/>
      <c r="DH20" s="249"/>
      <c r="DI20" s="249"/>
      <c r="DJ20" s="249"/>
      <c r="DK20" s="249"/>
      <c r="DL20" s="249"/>
      <c r="DM20" s="249"/>
      <c r="DN20" s="249"/>
      <c r="DO20" s="249"/>
      <c r="DP20" s="249"/>
      <c r="DQ20" s="249"/>
      <c r="DR20" s="249"/>
      <c r="DS20" s="249"/>
      <c r="DT20" s="249"/>
      <c r="DU20" s="249"/>
      <c r="DV20" s="249"/>
      <c r="DW20" s="249"/>
      <c r="DX20" s="249"/>
      <c r="DY20" s="249"/>
      <c r="DZ20" s="249"/>
      <c r="EA20" s="249"/>
      <c r="EB20" s="249"/>
      <c r="EC20" s="249"/>
      <c r="ED20" s="249"/>
      <c r="EE20" s="249"/>
      <c r="EF20" s="249"/>
      <c r="EG20" s="249"/>
      <c r="EH20" s="249"/>
      <c r="EI20" s="249"/>
      <c r="EJ20" s="249"/>
      <c r="EK20" s="249"/>
      <c r="EL20" s="249"/>
      <c r="EM20" s="249"/>
      <c r="EN20" s="249"/>
      <c r="EO20" s="249"/>
      <c r="EP20" s="249"/>
      <c r="EQ20" s="249"/>
      <c r="ER20" s="249"/>
      <c r="ES20" s="249"/>
      <c r="ET20" s="249"/>
      <c r="EU20" s="249"/>
      <c r="EV20" s="249"/>
      <c r="EW20" s="249"/>
      <c r="EX20" s="249"/>
      <c r="EY20" s="249"/>
      <c r="EZ20" s="249"/>
      <c r="FA20" s="249"/>
      <c r="FB20" s="249"/>
      <c r="FC20" s="249"/>
      <c r="FD20" s="249"/>
      <c r="FE20" s="249"/>
      <c r="FF20" s="249"/>
      <c r="FG20" s="249"/>
      <c r="FH20" s="249"/>
      <c r="FI20" s="249"/>
      <c r="FJ20" s="249"/>
      <c r="FK20" s="249"/>
      <c r="FL20" s="249"/>
      <c r="FM20" s="249"/>
      <c r="FN20" s="249"/>
      <c r="FO20" s="249"/>
      <c r="FP20" s="249"/>
      <c r="FQ20" s="249"/>
      <c r="FR20" s="249"/>
      <c r="FS20" s="249"/>
      <c r="FT20" s="249"/>
      <c r="FU20" s="249"/>
      <c r="FV20" s="249"/>
      <c r="FW20" s="249"/>
      <c r="FX20" s="249"/>
      <c r="FY20" s="249"/>
      <c r="FZ20" s="249"/>
      <c r="GA20" s="249"/>
      <c r="GB20" s="249"/>
      <c r="GC20" s="249"/>
      <c r="GD20" s="249"/>
      <c r="GE20" s="249"/>
      <c r="GF20" s="249"/>
      <c r="GG20" s="249"/>
      <c r="GH20" s="249"/>
      <c r="GI20" s="249"/>
      <c r="GJ20" s="249"/>
      <c r="GK20" s="249"/>
      <c r="GL20" s="249"/>
      <c r="GM20" s="249"/>
      <c r="GN20" s="249"/>
      <c r="GO20" s="249"/>
      <c r="GP20" s="249"/>
      <c r="GQ20" s="249"/>
      <c r="GR20" s="249"/>
      <c r="GS20" s="249"/>
      <c r="GT20" s="249"/>
      <c r="GU20" s="249"/>
      <c r="GV20" s="249"/>
      <c r="GW20" s="249"/>
      <c r="GX20" s="249"/>
      <c r="GY20" s="249"/>
      <c r="GZ20" s="249"/>
      <c r="HA20" s="249"/>
      <c r="HB20" s="249"/>
      <c r="HC20" s="249"/>
      <c r="HD20" s="249"/>
      <c r="HE20" s="249"/>
      <c r="HF20" s="249"/>
      <c r="HG20" s="249"/>
      <c r="HH20" s="249"/>
      <c r="HI20" s="249"/>
      <c r="HJ20" s="249"/>
      <c r="HK20" s="249"/>
      <c r="HL20" s="249"/>
      <c r="HM20" s="249"/>
      <c r="HN20" s="249"/>
      <c r="HO20" s="249"/>
      <c r="HP20" s="249"/>
      <c r="HQ20" s="249"/>
      <c r="HR20" s="249"/>
      <c r="HS20" s="249"/>
      <c r="HT20" s="249"/>
      <c r="HU20" s="249"/>
      <c r="HV20" s="249"/>
      <c r="HW20" s="249"/>
      <c r="HX20" s="249"/>
      <c r="HY20" s="249"/>
      <c r="HZ20" s="249"/>
      <c r="IA20" s="249"/>
      <c r="IB20" s="249"/>
      <c r="IC20" s="249"/>
      <c r="ID20" s="249"/>
      <c r="IE20" s="249"/>
      <c r="IF20" s="249"/>
      <c r="IG20" s="249"/>
      <c r="IH20" s="249"/>
      <c r="II20" s="249"/>
      <c r="IJ20" s="249"/>
      <c r="IK20" s="249"/>
      <c r="IL20" s="249"/>
      <c r="IM20" s="249"/>
      <c r="IN20" s="249"/>
      <c r="IO20" s="249"/>
      <c r="IP20" s="249"/>
      <c r="IQ20" s="249"/>
      <c r="IR20" s="249"/>
      <c r="IS20" s="249"/>
      <c r="IT20" s="249"/>
      <c r="IU20" s="249"/>
      <c r="IV20" s="249"/>
    </row>
    <row r="21" spans="1:256" ht="16.5">
      <c r="A21" s="416" t="s">
        <v>369</v>
      </c>
      <c r="B21" s="292">
        <v>0</v>
      </c>
      <c r="C21" s="292">
        <v>0</v>
      </c>
      <c r="D21" s="292"/>
      <c r="E21" s="292">
        <v>0</v>
      </c>
      <c r="F21" s="292">
        <v>0</v>
      </c>
      <c r="G21" s="292">
        <f>E21+F21</f>
        <v>0</v>
      </c>
      <c r="H21" s="310"/>
      <c r="I21" s="310"/>
      <c r="J21" s="310"/>
      <c r="K21" s="310"/>
      <c r="L21" s="310"/>
      <c r="M21" s="310"/>
      <c r="N21" s="310"/>
      <c r="O21" s="310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49"/>
      <c r="AZ21" s="249"/>
      <c r="BA21" s="249"/>
      <c r="BB21" s="249"/>
      <c r="BC21" s="249"/>
      <c r="BD21" s="249"/>
      <c r="BE21" s="249"/>
      <c r="BF21" s="249"/>
      <c r="BG21" s="249"/>
      <c r="BH21" s="249"/>
      <c r="BI21" s="249"/>
      <c r="BJ21" s="249"/>
      <c r="BK21" s="249"/>
      <c r="BL21" s="249"/>
      <c r="BM21" s="249"/>
      <c r="BN21" s="249"/>
      <c r="BO21" s="249"/>
      <c r="BP21" s="249"/>
      <c r="BQ21" s="249"/>
      <c r="BR21" s="249"/>
      <c r="BS21" s="249"/>
      <c r="BT21" s="249"/>
      <c r="BU21" s="249"/>
      <c r="BV21" s="249"/>
      <c r="BW21" s="249"/>
      <c r="BX21" s="249"/>
      <c r="BY21" s="249"/>
      <c r="BZ21" s="249"/>
      <c r="CA21" s="249"/>
      <c r="CB21" s="249"/>
      <c r="CC21" s="249"/>
      <c r="CD21" s="249"/>
      <c r="CE21" s="249"/>
      <c r="CF21" s="249"/>
      <c r="CG21" s="249"/>
      <c r="CH21" s="249"/>
      <c r="CI21" s="249"/>
      <c r="CJ21" s="249"/>
      <c r="CK21" s="249"/>
      <c r="CL21" s="249"/>
      <c r="CM21" s="249"/>
      <c r="CN21" s="249"/>
      <c r="CO21" s="249"/>
      <c r="CP21" s="249"/>
      <c r="CQ21" s="249"/>
      <c r="CR21" s="249"/>
      <c r="CS21" s="249"/>
      <c r="CT21" s="249"/>
      <c r="CU21" s="249"/>
      <c r="CV21" s="249"/>
      <c r="CW21" s="249"/>
      <c r="CX21" s="249"/>
      <c r="CY21" s="249"/>
      <c r="CZ21" s="249"/>
      <c r="DA21" s="249"/>
      <c r="DB21" s="249"/>
      <c r="DC21" s="249"/>
      <c r="DD21" s="249"/>
      <c r="DE21" s="249"/>
      <c r="DF21" s="249"/>
      <c r="DG21" s="249"/>
      <c r="DH21" s="249"/>
      <c r="DI21" s="249"/>
      <c r="DJ21" s="249"/>
      <c r="DK21" s="249"/>
      <c r="DL21" s="249"/>
      <c r="DM21" s="249"/>
      <c r="DN21" s="249"/>
      <c r="DO21" s="249"/>
      <c r="DP21" s="249"/>
      <c r="DQ21" s="249"/>
      <c r="DR21" s="249"/>
      <c r="DS21" s="249"/>
      <c r="DT21" s="249"/>
      <c r="DU21" s="249"/>
      <c r="DV21" s="249"/>
      <c r="DW21" s="249"/>
      <c r="DX21" s="249"/>
      <c r="DY21" s="249"/>
      <c r="DZ21" s="249"/>
      <c r="EA21" s="249"/>
      <c r="EB21" s="249"/>
      <c r="EC21" s="249"/>
      <c r="ED21" s="249"/>
      <c r="EE21" s="249"/>
      <c r="EF21" s="249"/>
      <c r="EG21" s="249"/>
      <c r="EH21" s="249"/>
      <c r="EI21" s="249"/>
      <c r="EJ21" s="249"/>
      <c r="EK21" s="249"/>
      <c r="EL21" s="249"/>
      <c r="EM21" s="249"/>
      <c r="EN21" s="249"/>
      <c r="EO21" s="249"/>
      <c r="EP21" s="249"/>
      <c r="EQ21" s="249"/>
      <c r="ER21" s="249"/>
      <c r="ES21" s="249"/>
      <c r="ET21" s="249"/>
      <c r="EU21" s="249"/>
      <c r="EV21" s="249"/>
      <c r="EW21" s="249"/>
      <c r="EX21" s="249"/>
      <c r="EY21" s="249"/>
      <c r="EZ21" s="249"/>
      <c r="FA21" s="249"/>
      <c r="FB21" s="249"/>
      <c r="FC21" s="249"/>
      <c r="FD21" s="249"/>
      <c r="FE21" s="249"/>
      <c r="FF21" s="249"/>
      <c r="FG21" s="249"/>
      <c r="FH21" s="249"/>
      <c r="FI21" s="249"/>
      <c r="FJ21" s="249"/>
      <c r="FK21" s="249"/>
      <c r="FL21" s="249"/>
      <c r="FM21" s="249"/>
      <c r="FN21" s="249"/>
      <c r="FO21" s="249"/>
      <c r="FP21" s="249"/>
      <c r="FQ21" s="249"/>
      <c r="FR21" s="249"/>
      <c r="FS21" s="249"/>
      <c r="FT21" s="249"/>
      <c r="FU21" s="249"/>
      <c r="FV21" s="249"/>
      <c r="FW21" s="249"/>
      <c r="FX21" s="249"/>
      <c r="FY21" s="249"/>
      <c r="FZ21" s="249"/>
      <c r="GA21" s="249"/>
      <c r="GB21" s="249"/>
      <c r="GC21" s="249"/>
      <c r="GD21" s="249"/>
      <c r="GE21" s="249"/>
      <c r="GF21" s="249"/>
      <c r="GG21" s="249"/>
      <c r="GH21" s="249"/>
      <c r="GI21" s="249"/>
      <c r="GJ21" s="249"/>
      <c r="GK21" s="249"/>
      <c r="GL21" s="249"/>
      <c r="GM21" s="249"/>
      <c r="GN21" s="249"/>
      <c r="GO21" s="249"/>
      <c r="GP21" s="249"/>
      <c r="GQ21" s="249"/>
      <c r="GR21" s="249"/>
      <c r="GS21" s="249"/>
      <c r="GT21" s="249"/>
      <c r="GU21" s="249"/>
      <c r="GV21" s="249"/>
      <c r="GW21" s="249"/>
      <c r="GX21" s="249"/>
      <c r="GY21" s="249"/>
      <c r="GZ21" s="249"/>
      <c r="HA21" s="249"/>
      <c r="HB21" s="249"/>
      <c r="HC21" s="249"/>
      <c r="HD21" s="249"/>
      <c r="HE21" s="249"/>
      <c r="HF21" s="249"/>
      <c r="HG21" s="249"/>
      <c r="HH21" s="249"/>
      <c r="HI21" s="249"/>
      <c r="HJ21" s="249"/>
      <c r="HK21" s="249"/>
      <c r="HL21" s="249"/>
      <c r="HM21" s="249"/>
      <c r="HN21" s="249"/>
      <c r="HO21" s="249"/>
      <c r="HP21" s="249"/>
      <c r="HQ21" s="249"/>
      <c r="HR21" s="249"/>
      <c r="HS21" s="249"/>
      <c r="HT21" s="249"/>
      <c r="HU21" s="249"/>
      <c r="HV21" s="249"/>
      <c r="HW21" s="249"/>
      <c r="HX21" s="249"/>
      <c r="HY21" s="249"/>
      <c r="HZ21" s="249"/>
      <c r="IA21" s="249"/>
      <c r="IB21" s="249"/>
      <c r="IC21" s="249"/>
      <c r="ID21" s="249"/>
      <c r="IE21" s="249"/>
      <c r="IF21" s="249"/>
      <c r="IG21" s="249"/>
      <c r="IH21" s="249"/>
      <c r="II21" s="249"/>
      <c r="IJ21" s="249"/>
      <c r="IK21" s="249"/>
      <c r="IL21" s="249"/>
      <c r="IM21" s="249"/>
      <c r="IN21" s="249"/>
      <c r="IO21" s="249"/>
      <c r="IP21" s="249"/>
      <c r="IQ21" s="249"/>
      <c r="IR21" s="249"/>
      <c r="IS21" s="249"/>
      <c r="IT21" s="249"/>
      <c r="IU21" s="249"/>
      <c r="IV21" s="249"/>
    </row>
    <row r="22" spans="1:256" ht="16.5">
      <c r="A22" s="416" t="s">
        <v>370</v>
      </c>
      <c r="B22" s="292">
        <v>189000</v>
      </c>
      <c r="C22" s="292">
        <v>0</v>
      </c>
      <c r="D22" s="292">
        <f>B22+C22</f>
        <v>189000</v>
      </c>
      <c r="E22" s="292">
        <f>543980+32315</f>
        <v>576295</v>
      </c>
      <c r="F22" s="292">
        <v>0</v>
      </c>
      <c r="G22" s="292">
        <f>E22+F22</f>
        <v>576295</v>
      </c>
      <c r="H22" s="286"/>
      <c r="I22" s="286"/>
      <c r="J22" s="286"/>
      <c r="K22" s="286"/>
      <c r="L22" s="286"/>
      <c r="M22" s="286"/>
      <c r="N22" s="286"/>
      <c r="O22" s="286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49"/>
      <c r="BA22" s="249"/>
      <c r="BB22" s="249"/>
      <c r="BC22" s="249"/>
      <c r="BD22" s="249"/>
      <c r="BE22" s="249"/>
      <c r="BF22" s="249"/>
      <c r="BG22" s="249"/>
      <c r="BH22" s="249"/>
      <c r="BI22" s="249"/>
      <c r="BJ22" s="249"/>
      <c r="BK22" s="249"/>
      <c r="BL22" s="249"/>
      <c r="BM22" s="249"/>
      <c r="BN22" s="249"/>
      <c r="BO22" s="249"/>
      <c r="BP22" s="249"/>
      <c r="BQ22" s="249"/>
      <c r="BR22" s="249"/>
      <c r="BS22" s="249"/>
      <c r="BT22" s="249"/>
      <c r="BU22" s="249"/>
      <c r="BV22" s="249"/>
      <c r="BW22" s="249"/>
      <c r="BX22" s="249"/>
      <c r="BY22" s="249"/>
      <c r="BZ22" s="249"/>
      <c r="CA22" s="249"/>
      <c r="CB22" s="249"/>
      <c r="CC22" s="249"/>
      <c r="CD22" s="249"/>
      <c r="CE22" s="249"/>
      <c r="CF22" s="249"/>
      <c r="CG22" s="249"/>
      <c r="CH22" s="249"/>
      <c r="CI22" s="249"/>
      <c r="CJ22" s="249"/>
      <c r="CK22" s="249"/>
      <c r="CL22" s="249"/>
      <c r="CM22" s="249"/>
      <c r="CN22" s="249"/>
      <c r="CO22" s="249"/>
      <c r="CP22" s="249"/>
      <c r="CQ22" s="249"/>
      <c r="CR22" s="249"/>
      <c r="CS22" s="249"/>
      <c r="CT22" s="249"/>
      <c r="CU22" s="249"/>
      <c r="CV22" s="249"/>
      <c r="CW22" s="249"/>
      <c r="CX22" s="249"/>
      <c r="CY22" s="249"/>
      <c r="CZ22" s="249"/>
      <c r="DA22" s="249"/>
      <c r="DB22" s="249"/>
      <c r="DC22" s="249"/>
      <c r="DD22" s="249"/>
      <c r="DE22" s="249"/>
      <c r="DF22" s="249"/>
      <c r="DG22" s="249"/>
      <c r="DH22" s="249"/>
      <c r="DI22" s="249"/>
      <c r="DJ22" s="249"/>
      <c r="DK22" s="249"/>
      <c r="DL22" s="249"/>
      <c r="DM22" s="249"/>
      <c r="DN22" s="249"/>
      <c r="DO22" s="249"/>
      <c r="DP22" s="249"/>
      <c r="DQ22" s="249"/>
      <c r="DR22" s="249"/>
      <c r="DS22" s="249"/>
      <c r="DT22" s="249"/>
      <c r="DU22" s="249"/>
      <c r="DV22" s="249"/>
      <c r="DW22" s="249"/>
      <c r="DX22" s="249"/>
      <c r="DY22" s="249"/>
      <c r="DZ22" s="249"/>
      <c r="EA22" s="249"/>
      <c r="EB22" s="249"/>
      <c r="EC22" s="249"/>
      <c r="ED22" s="249"/>
      <c r="EE22" s="249"/>
      <c r="EF22" s="249"/>
      <c r="EG22" s="249"/>
      <c r="EH22" s="249"/>
      <c r="EI22" s="249"/>
      <c r="EJ22" s="249"/>
      <c r="EK22" s="249"/>
      <c r="EL22" s="249"/>
      <c r="EM22" s="249"/>
      <c r="EN22" s="249"/>
      <c r="EO22" s="249"/>
      <c r="EP22" s="249"/>
      <c r="EQ22" s="249"/>
      <c r="ER22" s="249"/>
      <c r="ES22" s="249"/>
      <c r="ET22" s="249"/>
      <c r="EU22" s="249"/>
      <c r="EV22" s="249"/>
      <c r="EW22" s="249"/>
      <c r="EX22" s="249"/>
      <c r="EY22" s="249"/>
      <c r="EZ22" s="249"/>
      <c r="FA22" s="249"/>
      <c r="FB22" s="249"/>
      <c r="FC22" s="249"/>
      <c r="FD22" s="249"/>
      <c r="FE22" s="249"/>
      <c r="FF22" s="249"/>
      <c r="FG22" s="249"/>
      <c r="FH22" s="249"/>
      <c r="FI22" s="249"/>
      <c r="FJ22" s="249"/>
      <c r="FK22" s="249"/>
      <c r="FL22" s="249"/>
      <c r="FM22" s="249"/>
      <c r="FN22" s="249"/>
      <c r="FO22" s="249"/>
      <c r="FP22" s="249"/>
      <c r="FQ22" s="249"/>
      <c r="FR22" s="249"/>
      <c r="FS22" s="249"/>
      <c r="FT22" s="249"/>
      <c r="FU22" s="249"/>
      <c r="FV22" s="249"/>
      <c r="FW22" s="249"/>
      <c r="FX22" s="249"/>
      <c r="FY22" s="249"/>
      <c r="FZ22" s="249"/>
      <c r="GA22" s="249"/>
      <c r="GB22" s="249"/>
      <c r="GC22" s="249"/>
      <c r="GD22" s="249"/>
      <c r="GE22" s="249"/>
      <c r="GF22" s="249"/>
      <c r="GG22" s="249"/>
      <c r="GH22" s="249"/>
      <c r="GI22" s="249"/>
      <c r="GJ22" s="249"/>
      <c r="GK22" s="249"/>
      <c r="GL22" s="249"/>
      <c r="GM22" s="249"/>
      <c r="GN22" s="249"/>
      <c r="GO22" s="249"/>
      <c r="GP22" s="249"/>
      <c r="GQ22" s="249"/>
      <c r="GR22" s="249"/>
      <c r="GS22" s="249"/>
      <c r="GT22" s="249"/>
      <c r="GU22" s="249"/>
      <c r="GV22" s="249"/>
      <c r="GW22" s="249"/>
      <c r="GX22" s="249"/>
      <c r="GY22" s="249"/>
      <c r="GZ22" s="249"/>
      <c r="HA22" s="249"/>
      <c r="HB22" s="249"/>
      <c r="HC22" s="249"/>
      <c r="HD22" s="249"/>
      <c r="HE22" s="249"/>
      <c r="HF22" s="249"/>
      <c r="HG22" s="249"/>
      <c r="HH22" s="249"/>
      <c r="HI22" s="249"/>
      <c r="HJ22" s="249"/>
      <c r="HK22" s="249"/>
      <c r="HL22" s="249"/>
      <c r="HM22" s="249"/>
      <c r="HN22" s="249"/>
      <c r="HO22" s="249"/>
      <c r="HP22" s="249"/>
      <c r="HQ22" s="249"/>
      <c r="HR22" s="249"/>
      <c r="HS22" s="249"/>
      <c r="HT22" s="249"/>
      <c r="HU22" s="249"/>
      <c r="HV22" s="249"/>
      <c r="HW22" s="249"/>
      <c r="HX22" s="249"/>
      <c r="HY22" s="249"/>
      <c r="HZ22" s="249"/>
      <c r="IA22" s="249"/>
      <c r="IB22" s="249"/>
      <c r="IC22" s="249"/>
      <c r="ID22" s="249"/>
      <c r="IE22" s="249"/>
      <c r="IF22" s="249"/>
      <c r="IG22" s="249"/>
      <c r="IH22" s="249"/>
      <c r="II22" s="249"/>
      <c r="IJ22" s="249"/>
      <c r="IK22" s="249"/>
      <c r="IL22" s="249"/>
      <c r="IM22" s="249"/>
      <c r="IN22" s="249"/>
      <c r="IO22" s="249"/>
      <c r="IP22" s="249"/>
      <c r="IQ22" s="249"/>
      <c r="IR22" s="249"/>
      <c r="IS22" s="249"/>
      <c r="IT22" s="249"/>
      <c r="IU22" s="249"/>
      <c r="IV22" s="249"/>
    </row>
    <row r="23" spans="1:256" ht="16.5">
      <c r="A23" s="287" t="s">
        <v>373</v>
      </c>
      <c r="B23" s="288">
        <f>SUM(B20:B22)</f>
        <v>889000</v>
      </c>
      <c r="C23" s="288">
        <f>SUM(C20:C22)</f>
        <v>0</v>
      </c>
      <c r="D23" s="288">
        <f>SUM(D20:D22)</f>
        <v>889000</v>
      </c>
      <c r="E23" s="288">
        <f>SUM(E18:E22)</f>
        <v>2710720</v>
      </c>
      <c r="F23" s="288">
        <f>SUM(F18:F22)</f>
        <v>0</v>
      </c>
      <c r="G23" s="288">
        <f>SUM(G18:G22)</f>
        <v>2710720</v>
      </c>
      <c r="H23" s="286"/>
      <c r="I23" s="286"/>
      <c r="J23" s="286"/>
      <c r="K23" s="286"/>
      <c r="L23" s="286"/>
      <c r="M23" s="286"/>
      <c r="N23" s="286"/>
      <c r="O23" s="286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49"/>
      <c r="AP23" s="249"/>
      <c r="AQ23" s="249"/>
      <c r="AR23" s="249"/>
      <c r="AS23" s="249"/>
      <c r="AT23" s="249"/>
      <c r="AU23" s="249"/>
      <c r="AV23" s="249"/>
      <c r="AW23" s="249"/>
      <c r="AX23" s="249"/>
      <c r="AY23" s="249"/>
      <c r="AZ23" s="249"/>
      <c r="BA23" s="249"/>
      <c r="BB23" s="249"/>
      <c r="BC23" s="249"/>
      <c r="BD23" s="249"/>
      <c r="BE23" s="249"/>
      <c r="BF23" s="249"/>
      <c r="BG23" s="249"/>
      <c r="BH23" s="249"/>
      <c r="BI23" s="249"/>
      <c r="BJ23" s="249"/>
      <c r="BK23" s="249"/>
      <c r="BL23" s="249"/>
      <c r="BM23" s="249"/>
      <c r="BN23" s="249"/>
      <c r="BO23" s="249"/>
      <c r="BP23" s="249"/>
      <c r="BQ23" s="249"/>
      <c r="BR23" s="249"/>
      <c r="BS23" s="249"/>
      <c r="BT23" s="249"/>
      <c r="BU23" s="249"/>
      <c r="BV23" s="249"/>
      <c r="BW23" s="249"/>
      <c r="BX23" s="249"/>
      <c r="BY23" s="249"/>
      <c r="BZ23" s="249"/>
      <c r="CA23" s="249"/>
      <c r="CB23" s="249"/>
      <c r="CC23" s="249"/>
      <c r="CD23" s="249"/>
      <c r="CE23" s="249"/>
      <c r="CF23" s="249"/>
      <c r="CG23" s="249"/>
      <c r="CH23" s="249"/>
      <c r="CI23" s="249"/>
      <c r="CJ23" s="249"/>
      <c r="CK23" s="249"/>
      <c r="CL23" s="249"/>
      <c r="CM23" s="249"/>
      <c r="CN23" s="249"/>
      <c r="CO23" s="249"/>
      <c r="CP23" s="249"/>
      <c r="CQ23" s="249"/>
      <c r="CR23" s="249"/>
      <c r="CS23" s="249"/>
      <c r="CT23" s="249"/>
      <c r="CU23" s="249"/>
      <c r="CV23" s="249"/>
      <c r="CW23" s="249"/>
      <c r="CX23" s="249"/>
      <c r="CY23" s="249"/>
      <c r="CZ23" s="249"/>
      <c r="DA23" s="249"/>
      <c r="DB23" s="249"/>
      <c r="DC23" s="249"/>
      <c r="DD23" s="249"/>
      <c r="DE23" s="249"/>
      <c r="DF23" s="249"/>
      <c r="DG23" s="249"/>
      <c r="DH23" s="249"/>
      <c r="DI23" s="249"/>
      <c r="DJ23" s="249"/>
      <c r="DK23" s="249"/>
      <c r="DL23" s="249"/>
      <c r="DM23" s="249"/>
      <c r="DN23" s="249"/>
      <c r="DO23" s="249"/>
      <c r="DP23" s="249"/>
      <c r="DQ23" s="249"/>
      <c r="DR23" s="249"/>
      <c r="DS23" s="249"/>
      <c r="DT23" s="249"/>
      <c r="DU23" s="249"/>
      <c r="DV23" s="249"/>
      <c r="DW23" s="249"/>
      <c r="DX23" s="249"/>
      <c r="DY23" s="249"/>
      <c r="DZ23" s="249"/>
      <c r="EA23" s="249"/>
      <c r="EB23" s="249"/>
      <c r="EC23" s="249"/>
      <c r="ED23" s="249"/>
      <c r="EE23" s="249"/>
      <c r="EF23" s="249"/>
      <c r="EG23" s="249"/>
      <c r="EH23" s="249"/>
      <c r="EI23" s="249"/>
      <c r="EJ23" s="249"/>
      <c r="EK23" s="249"/>
      <c r="EL23" s="249"/>
      <c r="EM23" s="249"/>
      <c r="EN23" s="249"/>
      <c r="EO23" s="249"/>
      <c r="EP23" s="249"/>
      <c r="EQ23" s="249"/>
      <c r="ER23" s="249"/>
      <c r="ES23" s="249"/>
      <c r="ET23" s="249"/>
      <c r="EU23" s="249"/>
      <c r="EV23" s="249"/>
      <c r="EW23" s="249"/>
      <c r="EX23" s="249"/>
      <c r="EY23" s="249"/>
      <c r="EZ23" s="249"/>
      <c r="FA23" s="249"/>
      <c r="FB23" s="249"/>
      <c r="FC23" s="249"/>
      <c r="FD23" s="249"/>
      <c r="FE23" s="249"/>
      <c r="FF23" s="249"/>
      <c r="FG23" s="249"/>
      <c r="FH23" s="249"/>
      <c r="FI23" s="249"/>
      <c r="FJ23" s="249"/>
      <c r="FK23" s="249"/>
      <c r="FL23" s="249"/>
      <c r="FM23" s="249"/>
      <c r="FN23" s="249"/>
      <c r="FO23" s="249"/>
      <c r="FP23" s="249"/>
      <c r="FQ23" s="249"/>
      <c r="FR23" s="249"/>
      <c r="FS23" s="249"/>
      <c r="FT23" s="249"/>
      <c r="FU23" s="249"/>
      <c r="FV23" s="249"/>
      <c r="FW23" s="249"/>
      <c r="FX23" s="249"/>
      <c r="FY23" s="249"/>
      <c r="FZ23" s="249"/>
      <c r="GA23" s="249"/>
      <c r="GB23" s="249"/>
      <c r="GC23" s="249"/>
      <c r="GD23" s="249"/>
      <c r="GE23" s="249"/>
      <c r="GF23" s="249"/>
      <c r="GG23" s="249"/>
      <c r="GH23" s="249"/>
      <c r="GI23" s="249"/>
      <c r="GJ23" s="249"/>
      <c r="GK23" s="249"/>
      <c r="GL23" s="249"/>
      <c r="GM23" s="249"/>
      <c r="GN23" s="249"/>
      <c r="GO23" s="249"/>
      <c r="GP23" s="249"/>
      <c r="GQ23" s="249"/>
      <c r="GR23" s="249"/>
      <c r="GS23" s="249"/>
      <c r="GT23" s="249"/>
      <c r="GU23" s="249"/>
      <c r="GV23" s="249"/>
      <c r="GW23" s="249"/>
      <c r="GX23" s="249"/>
      <c r="GY23" s="249"/>
      <c r="GZ23" s="249"/>
      <c r="HA23" s="249"/>
      <c r="HB23" s="249"/>
      <c r="HC23" s="249"/>
      <c r="HD23" s="249"/>
      <c r="HE23" s="249"/>
      <c r="HF23" s="249"/>
      <c r="HG23" s="249"/>
      <c r="HH23" s="249"/>
      <c r="HI23" s="249"/>
      <c r="HJ23" s="249"/>
      <c r="HK23" s="249"/>
      <c r="HL23" s="249"/>
      <c r="HM23" s="249"/>
      <c r="HN23" s="249"/>
      <c r="HO23" s="249"/>
      <c r="HP23" s="249"/>
      <c r="HQ23" s="249"/>
      <c r="HR23" s="249"/>
      <c r="HS23" s="249"/>
      <c r="HT23" s="249"/>
      <c r="HU23" s="249"/>
      <c r="HV23" s="249"/>
      <c r="HW23" s="249"/>
      <c r="HX23" s="249"/>
      <c r="HY23" s="249"/>
      <c r="HZ23" s="249"/>
      <c r="IA23" s="249"/>
      <c r="IB23" s="249"/>
      <c r="IC23" s="249"/>
      <c r="ID23" s="249"/>
      <c r="IE23" s="249"/>
      <c r="IF23" s="249"/>
      <c r="IG23" s="249"/>
      <c r="IH23" s="249"/>
      <c r="II23" s="249"/>
      <c r="IJ23" s="249"/>
      <c r="IK23" s="249"/>
      <c r="IL23" s="249"/>
      <c r="IM23" s="249"/>
      <c r="IN23" s="249"/>
      <c r="IO23" s="249"/>
      <c r="IP23" s="249"/>
      <c r="IQ23" s="249"/>
      <c r="IR23" s="249"/>
      <c r="IS23" s="249"/>
      <c r="IT23" s="249"/>
      <c r="IU23" s="249"/>
      <c r="IV23" s="249"/>
    </row>
    <row r="24" spans="1:256" ht="16.5">
      <c r="A24" s="416" t="s">
        <v>402</v>
      </c>
      <c r="B24" s="292">
        <v>700000</v>
      </c>
      <c r="C24" s="292">
        <v>0</v>
      </c>
      <c r="D24" s="292">
        <f>B24+C24</f>
        <v>700000</v>
      </c>
      <c r="E24" s="292">
        <v>700000</v>
      </c>
      <c r="F24" s="292">
        <v>0</v>
      </c>
      <c r="G24" s="292">
        <f>E24+F24</f>
        <v>700000</v>
      </c>
      <c r="H24" s="241"/>
      <c r="I24" s="241"/>
      <c r="J24" s="241">
        <f>H24+I24</f>
        <v>0</v>
      </c>
      <c r="K24" s="241"/>
      <c r="L24" s="241"/>
      <c r="M24" s="241"/>
      <c r="N24" s="241">
        <f>K24+L24+M24</f>
        <v>0</v>
      </c>
      <c r="O24" s="250" t="e">
        <f>N24/J24</f>
        <v>#DIV/0!</v>
      </c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6"/>
      <c r="AU24" s="246"/>
      <c r="AV24" s="246"/>
      <c r="AW24" s="246"/>
      <c r="AX24" s="246"/>
      <c r="AY24" s="246"/>
      <c r="AZ24" s="246"/>
      <c r="BA24" s="246"/>
      <c r="BB24" s="246"/>
      <c r="BC24" s="246"/>
      <c r="BD24" s="246"/>
      <c r="BE24" s="246"/>
      <c r="BF24" s="246"/>
      <c r="BG24" s="246"/>
      <c r="BH24" s="246"/>
      <c r="BI24" s="246"/>
      <c r="BJ24" s="246"/>
      <c r="BK24" s="246"/>
      <c r="BL24" s="246"/>
      <c r="BM24" s="246"/>
      <c r="BN24" s="246"/>
      <c r="BO24" s="246"/>
      <c r="BP24" s="246"/>
      <c r="BQ24" s="246"/>
      <c r="BR24" s="246"/>
      <c r="BS24" s="246"/>
      <c r="BT24" s="246"/>
      <c r="BU24" s="246"/>
      <c r="BV24" s="246"/>
      <c r="BW24" s="246"/>
      <c r="BX24" s="246"/>
      <c r="BY24" s="246"/>
      <c r="BZ24" s="246"/>
      <c r="CA24" s="246"/>
      <c r="CB24" s="246"/>
      <c r="CC24" s="246"/>
      <c r="CD24" s="246"/>
      <c r="CE24" s="246"/>
      <c r="CF24" s="246"/>
      <c r="CG24" s="246"/>
      <c r="CH24" s="246"/>
      <c r="CI24" s="246"/>
      <c r="CJ24" s="246"/>
      <c r="CK24" s="246"/>
      <c r="CL24" s="246"/>
      <c r="CM24" s="246"/>
      <c r="CN24" s="246"/>
      <c r="CO24" s="246"/>
      <c r="CP24" s="246"/>
      <c r="CQ24" s="246"/>
      <c r="CR24" s="246"/>
      <c r="CS24" s="246"/>
      <c r="CT24" s="246"/>
      <c r="CU24" s="246"/>
      <c r="CV24" s="246"/>
      <c r="CW24" s="246"/>
      <c r="CX24" s="246"/>
      <c r="CY24" s="246"/>
      <c r="CZ24" s="246"/>
      <c r="DA24" s="246"/>
      <c r="DB24" s="246"/>
      <c r="DC24" s="246"/>
      <c r="DD24" s="246"/>
      <c r="DE24" s="246"/>
      <c r="DF24" s="246"/>
      <c r="DG24" s="246"/>
      <c r="DH24" s="246"/>
      <c r="DI24" s="246"/>
      <c r="DJ24" s="246"/>
      <c r="DK24" s="246"/>
      <c r="DL24" s="246"/>
      <c r="DM24" s="246"/>
      <c r="DN24" s="246"/>
      <c r="DO24" s="246"/>
      <c r="DP24" s="246"/>
      <c r="DQ24" s="246"/>
      <c r="DR24" s="246"/>
      <c r="DS24" s="246"/>
      <c r="DT24" s="246"/>
      <c r="DU24" s="246"/>
      <c r="DV24" s="246"/>
      <c r="DW24" s="246"/>
      <c r="DX24" s="246"/>
      <c r="DY24" s="246"/>
      <c r="DZ24" s="246"/>
      <c r="EA24" s="246"/>
      <c r="EB24" s="246"/>
      <c r="EC24" s="246"/>
      <c r="ED24" s="246"/>
      <c r="EE24" s="246"/>
      <c r="EF24" s="246"/>
      <c r="EG24" s="246"/>
      <c r="EH24" s="246"/>
      <c r="EI24" s="246"/>
      <c r="EJ24" s="246"/>
      <c r="EK24" s="246"/>
      <c r="EL24" s="246"/>
      <c r="EM24" s="246"/>
      <c r="EN24" s="246"/>
      <c r="EO24" s="246"/>
      <c r="EP24" s="246"/>
      <c r="EQ24" s="246"/>
      <c r="ER24" s="246"/>
      <c r="ES24" s="246"/>
      <c r="ET24" s="246"/>
      <c r="EU24" s="246"/>
      <c r="EV24" s="246"/>
      <c r="EW24" s="246"/>
      <c r="EX24" s="246"/>
      <c r="EY24" s="246"/>
      <c r="EZ24" s="246"/>
      <c r="FA24" s="246"/>
      <c r="FB24" s="246"/>
      <c r="FC24" s="246"/>
      <c r="FD24" s="246"/>
      <c r="FE24" s="246"/>
      <c r="FF24" s="246"/>
      <c r="FG24" s="246"/>
      <c r="FH24" s="246"/>
      <c r="FI24" s="246"/>
      <c r="FJ24" s="246"/>
      <c r="FK24" s="246"/>
      <c r="FL24" s="246"/>
      <c r="FM24" s="246"/>
      <c r="FN24" s="246"/>
      <c r="FO24" s="246"/>
      <c r="FP24" s="246"/>
      <c r="FQ24" s="246"/>
      <c r="FR24" s="246"/>
      <c r="FS24" s="246"/>
      <c r="FT24" s="246"/>
      <c r="FU24" s="246"/>
      <c r="FV24" s="246"/>
      <c r="FW24" s="246"/>
      <c r="FX24" s="246"/>
      <c r="FY24" s="246"/>
      <c r="FZ24" s="246"/>
      <c r="GA24" s="246"/>
      <c r="GB24" s="246"/>
      <c r="GC24" s="246"/>
      <c r="GD24" s="246"/>
      <c r="GE24" s="246"/>
      <c r="GF24" s="246"/>
      <c r="GG24" s="246"/>
      <c r="GH24" s="246"/>
      <c r="GI24" s="246"/>
      <c r="GJ24" s="246"/>
      <c r="GK24" s="246"/>
      <c r="GL24" s="246"/>
      <c r="GM24" s="246"/>
      <c r="GN24" s="246"/>
      <c r="GO24" s="246"/>
      <c r="GP24" s="246"/>
      <c r="GQ24" s="246"/>
      <c r="GR24" s="246"/>
      <c r="GS24" s="246"/>
      <c r="GT24" s="246"/>
      <c r="GU24" s="246"/>
      <c r="GV24" s="246"/>
      <c r="GW24" s="246"/>
      <c r="GX24" s="246"/>
      <c r="GY24" s="246"/>
      <c r="GZ24" s="246"/>
      <c r="HA24" s="246"/>
      <c r="HB24" s="246"/>
      <c r="HC24" s="246"/>
      <c r="HD24" s="246"/>
      <c r="HE24" s="246"/>
      <c r="HF24" s="246"/>
      <c r="HG24" s="246"/>
      <c r="HH24" s="246"/>
      <c r="HI24" s="246"/>
      <c r="HJ24" s="246"/>
      <c r="HK24" s="246"/>
      <c r="HL24" s="246"/>
      <c r="HM24" s="246"/>
      <c r="HN24" s="246"/>
      <c r="HO24" s="246"/>
      <c r="HP24" s="246"/>
      <c r="HQ24" s="246"/>
      <c r="HR24" s="246"/>
      <c r="HS24" s="246"/>
      <c r="HT24" s="246"/>
      <c r="HU24" s="246"/>
      <c r="HV24" s="246"/>
      <c r="HW24" s="246"/>
      <c r="HX24" s="246"/>
      <c r="HY24" s="246"/>
      <c r="HZ24" s="246"/>
      <c r="IA24" s="246"/>
      <c r="IB24" s="246"/>
      <c r="IC24" s="246"/>
      <c r="ID24" s="246"/>
      <c r="IE24" s="246"/>
      <c r="IF24" s="246"/>
      <c r="IG24" s="246"/>
      <c r="IH24" s="246"/>
      <c r="II24" s="246"/>
      <c r="IJ24" s="246"/>
      <c r="IK24" s="246"/>
      <c r="IL24" s="246"/>
      <c r="IM24" s="246"/>
      <c r="IN24" s="246"/>
      <c r="IO24" s="246"/>
      <c r="IP24" s="246"/>
      <c r="IQ24" s="246"/>
      <c r="IR24" s="246"/>
      <c r="IS24" s="246"/>
      <c r="IT24" s="246"/>
      <c r="IU24" s="246"/>
      <c r="IV24" s="246"/>
    </row>
    <row r="25" spans="1:256" ht="16.5">
      <c r="A25" s="416" t="s">
        <v>370</v>
      </c>
      <c r="B25" s="292">
        <v>189000</v>
      </c>
      <c r="C25" s="292">
        <v>0</v>
      </c>
      <c r="D25" s="292">
        <f>B25+C25</f>
        <v>189000</v>
      </c>
      <c r="E25" s="292">
        <v>189000</v>
      </c>
      <c r="F25" s="292">
        <v>0</v>
      </c>
      <c r="G25" s="292">
        <f>E25+F25</f>
        <v>189000</v>
      </c>
      <c r="H25" s="241"/>
      <c r="I25" s="241"/>
      <c r="J25" s="241">
        <f>H25+I25</f>
        <v>0</v>
      </c>
      <c r="K25" s="241"/>
      <c r="L25" s="241"/>
      <c r="M25" s="241"/>
      <c r="N25" s="241">
        <f>K25+L25+M25</f>
        <v>0</v>
      </c>
      <c r="O25" s="250" t="e">
        <f>N25/J25</f>
        <v>#DIV/0!</v>
      </c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46"/>
      <c r="AQ25" s="246"/>
      <c r="AR25" s="246"/>
      <c r="AS25" s="246"/>
      <c r="AT25" s="246"/>
      <c r="AU25" s="246"/>
      <c r="AV25" s="246"/>
      <c r="AW25" s="246"/>
      <c r="AX25" s="246"/>
      <c r="AY25" s="246"/>
      <c r="AZ25" s="246"/>
      <c r="BA25" s="246"/>
      <c r="BB25" s="246"/>
      <c r="BC25" s="246"/>
      <c r="BD25" s="246"/>
      <c r="BE25" s="246"/>
      <c r="BF25" s="246"/>
      <c r="BG25" s="246"/>
      <c r="BH25" s="246"/>
      <c r="BI25" s="246"/>
      <c r="BJ25" s="246"/>
      <c r="BK25" s="246"/>
      <c r="BL25" s="246"/>
      <c r="BM25" s="246"/>
      <c r="BN25" s="246"/>
      <c r="BO25" s="246"/>
      <c r="BP25" s="246"/>
      <c r="BQ25" s="246"/>
      <c r="BR25" s="246"/>
      <c r="BS25" s="246"/>
      <c r="BT25" s="246"/>
      <c r="BU25" s="246"/>
      <c r="BV25" s="246"/>
      <c r="BW25" s="246"/>
      <c r="BX25" s="246"/>
      <c r="BY25" s="246"/>
      <c r="BZ25" s="246"/>
      <c r="CA25" s="246"/>
      <c r="CB25" s="246"/>
      <c r="CC25" s="246"/>
      <c r="CD25" s="246"/>
      <c r="CE25" s="246"/>
      <c r="CF25" s="246"/>
      <c r="CG25" s="246"/>
      <c r="CH25" s="246"/>
      <c r="CI25" s="246"/>
      <c r="CJ25" s="246"/>
      <c r="CK25" s="246"/>
      <c r="CL25" s="246"/>
      <c r="CM25" s="246"/>
      <c r="CN25" s="246"/>
      <c r="CO25" s="246"/>
      <c r="CP25" s="246"/>
      <c r="CQ25" s="246"/>
      <c r="CR25" s="246"/>
      <c r="CS25" s="246"/>
      <c r="CT25" s="246"/>
      <c r="CU25" s="246"/>
      <c r="CV25" s="246"/>
      <c r="CW25" s="246"/>
      <c r="CX25" s="246"/>
      <c r="CY25" s="246"/>
      <c r="CZ25" s="246"/>
      <c r="DA25" s="246"/>
      <c r="DB25" s="246"/>
      <c r="DC25" s="246"/>
      <c r="DD25" s="246"/>
      <c r="DE25" s="246"/>
      <c r="DF25" s="246"/>
      <c r="DG25" s="246"/>
      <c r="DH25" s="246"/>
      <c r="DI25" s="246"/>
      <c r="DJ25" s="246"/>
      <c r="DK25" s="246"/>
      <c r="DL25" s="246"/>
      <c r="DM25" s="246"/>
      <c r="DN25" s="246"/>
      <c r="DO25" s="246"/>
      <c r="DP25" s="246"/>
      <c r="DQ25" s="246"/>
      <c r="DR25" s="246"/>
      <c r="DS25" s="246"/>
      <c r="DT25" s="246"/>
      <c r="DU25" s="246"/>
      <c r="DV25" s="246"/>
      <c r="DW25" s="246"/>
      <c r="DX25" s="246"/>
      <c r="DY25" s="246"/>
      <c r="DZ25" s="246"/>
      <c r="EA25" s="246"/>
      <c r="EB25" s="246"/>
      <c r="EC25" s="246"/>
      <c r="ED25" s="246"/>
      <c r="EE25" s="246"/>
      <c r="EF25" s="246"/>
      <c r="EG25" s="246"/>
      <c r="EH25" s="246"/>
      <c r="EI25" s="246"/>
      <c r="EJ25" s="246"/>
      <c r="EK25" s="246"/>
      <c r="EL25" s="246"/>
      <c r="EM25" s="246"/>
      <c r="EN25" s="246"/>
      <c r="EO25" s="246"/>
      <c r="EP25" s="246"/>
      <c r="EQ25" s="246"/>
      <c r="ER25" s="246"/>
      <c r="ES25" s="246"/>
      <c r="ET25" s="246"/>
      <c r="EU25" s="246"/>
      <c r="EV25" s="246"/>
      <c r="EW25" s="246"/>
      <c r="EX25" s="246"/>
      <c r="EY25" s="246"/>
      <c r="EZ25" s="246"/>
      <c r="FA25" s="246"/>
      <c r="FB25" s="246"/>
      <c r="FC25" s="246"/>
      <c r="FD25" s="246"/>
      <c r="FE25" s="246"/>
      <c r="FF25" s="246"/>
      <c r="FG25" s="246"/>
      <c r="FH25" s="246"/>
      <c r="FI25" s="246"/>
      <c r="FJ25" s="246"/>
      <c r="FK25" s="246"/>
      <c r="FL25" s="246"/>
      <c r="FM25" s="246"/>
      <c r="FN25" s="246"/>
      <c r="FO25" s="246"/>
      <c r="FP25" s="246"/>
      <c r="FQ25" s="246"/>
      <c r="FR25" s="246"/>
      <c r="FS25" s="246"/>
      <c r="FT25" s="246"/>
      <c r="FU25" s="246"/>
      <c r="FV25" s="246"/>
      <c r="FW25" s="246"/>
      <c r="FX25" s="246"/>
      <c r="FY25" s="246"/>
      <c r="FZ25" s="246"/>
      <c r="GA25" s="246"/>
      <c r="GB25" s="246"/>
      <c r="GC25" s="246"/>
      <c r="GD25" s="246"/>
      <c r="GE25" s="246"/>
      <c r="GF25" s="246"/>
      <c r="GG25" s="246"/>
      <c r="GH25" s="246"/>
      <c r="GI25" s="246"/>
      <c r="GJ25" s="246"/>
      <c r="GK25" s="246"/>
      <c r="GL25" s="246"/>
      <c r="GM25" s="246"/>
      <c r="GN25" s="246"/>
      <c r="GO25" s="246"/>
      <c r="GP25" s="246"/>
      <c r="GQ25" s="246"/>
      <c r="GR25" s="246"/>
      <c r="GS25" s="246"/>
      <c r="GT25" s="246"/>
      <c r="GU25" s="246"/>
      <c r="GV25" s="246"/>
      <c r="GW25" s="246"/>
      <c r="GX25" s="246"/>
      <c r="GY25" s="246"/>
      <c r="GZ25" s="246"/>
      <c r="HA25" s="246"/>
      <c r="HB25" s="246"/>
      <c r="HC25" s="246"/>
      <c r="HD25" s="246"/>
      <c r="HE25" s="246"/>
      <c r="HF25" s="246"/>
      <c r="HG25" s="246"/>
      <c r="HH25" s="246"/>
      <c r="HI25" s="246"/>
      <c r="HJ25" s="246"/>
      <c r="HK25" s="246"/>
      <c r="HL25" s="246"/>
      <c r="HM25" s="246"/>
      <c r="HN25" s="246"/>
      <c r="HO25" s="246"/>
      <c r="HP25" s="246"/>
      <c r="HQ25" s="246"/>
      <c r="HR25" s="246"/>
      <c r="HS25" s="246"/>
      <c r="HT25" s="246"/>
      <c r="HU25" s="246"/>
      <c r="HV25" s="246"/>
      <c r="HW25" s="246"/>
      <c r="HX25" s="246"/>
      <c r="HY25" s="246"/>
      <c r="HZ25" s="246"/>
      <c r="IA25" s="246"/>
      <c r="IB25" s="246"/>
      <c r="IC25" s="246"/>
      <c r="ID25" s="246"/>
      <c r="IE25" s="246"/>
      <c r="IF25" s="246"/>
      <c r="IG25" s="246"/>
      <c r="IH25" s="246"/>
      <c r="II25" s="246"/>
      <c r="IJ25" s="246"/>
      <c r="IK25" s="246"/>
      <c r="IL25" s="246"/>
      <c r="IM25" s="246"/>
      <c r="IN25" s="246"/>
      <c r="IO25" s="246"/>
      <c r="IP25" s="246"/>
      <c r="IQ25" s="246"/>
      <c r="IR25" s="246"/>
      <c r="IS25" s="246"/>
      <c r="IT25" s="246"/>
      <c r="IU25" s="246"/>
      <c r="IV25" s="246"/>
    </row>
    <row r="26" spans="1:256" ht="16.5">
      <c r="A26" s="287" t="s">
        <v>375</v>
      </c>
      <c r="B26" s="288">
        <f>SUM(B24:B25)</f>
        <v>889000</v>
      </c>
      <c r="C26" s="288">
        <f>SUM(C24:C25)</f>
        <v>0</v>
      </c>
      <c r="D26" s="288">
        <f>SUM(D24:D25)</f>
        <v>889000</v>
      </c>
      <c r="E26" s="288">
        <f aca="true" t="shared" si="2" ref="E26:N26">SUM(E24:E25)</f>
        <v>889000</v>
      </c>
      <c r="F26" s="288">
        <f t="shared" si="2"/>
        <v>0</v>
      </c>
      <c r="G26" s="288">
        <f t="shared" si="2"/>
        <v>889000</v>
      </c>
      <c r="H26" s="242">
        <f t="shared" si="2"/>
        <v>0</v>
      </c>
      <c r="I26" s="242">
        <f t="shared" si="2"/>
        <v>0</v>
      </c>
      <c r="J26" s="242">
        <f t="shared" si="2"/>
        <v>0</v>
      </c>
      <c r="K26" s="242">
        <f t="shared" si="2"/>
        <v>0</v>
      </c>
      <c r="L26" s="242">
        <f t="shared" si="2"/>
        <v>0</v>
      </c>
      <c r="M26" s="242">
        <f t="shared" si="2"/>
        <v>0</v>
      </c>
      <c r="N26" s="242">
        <f t="shared" si="2"/>
        <v>0</v>
      </c>
      <c r="O26" s="251" t="e">
        <f>N26/J26</f>
        <v>#DIV/0!</v>
      </c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  <c r="BB26" s="246"/>
      <c r="BC26" s="246"/>
      <c r="BD26" s="246"/>
      <c r="BE26" s="246"/>
      <c r="BF26" s="246"/>
      <c r="BG26" s="246"/>
      <c r="BH26" s="246"/>
      <c r="BI26" s="246"/>
      <c r="BJ26" s="246"/>
      <c r="BK26" s="246"/>
      <c r="BL26" s="246"/>
      <c r="BM26" s="246"/>
      <c r="BN26" s="246"/>
      <c r="BO26" s="246"/>
      <c r="BP26" s="246"/>
      <c r="BQ26" s="246"/>
      <c r="BR26" s="246"/>
      <c r="BS26" s="246"/>
      <c r="BT26" s="246"/>
      <c r="BU26" s="246"/>
      <c r="BV26" s="246"/>
      <c r="BW26" s="246"/>
      <c r="BX26" s="246"/>
      <c r="BY26" s="246"/>
      <c r="BZ26" s="246"/>
      <c r="CA26" s="246"/>
      <c r="CB26" s="246"/>
      <c r="CC26" s="246"/>
      <c r="CD26" s="246"/>
      <c r="CE26" s="246"/>
      <c r="CF26" s="246"/>
      <c r="CG26" s="246"/>
      <c r="CH26" s="246"/>
      <c r="CI26" s="246"/>
      <c r="CJ26" s="246"/>
      <c r="CK26" s="246"/>
      <c r="CL26" s="246"/>
      <c r="CM26" s="246"/>
      <c r="CN26" s="246"/>
      <c r="CO26" s="246"/>
      <c r="CP26" s="246"/>
      <c r="CQ26" s="246"/>
      <c r="CR26" s="246"/>
      <c r="CS26" s="246"/>
      <c r="CT26" s="246"/>
      <c r="CU26" s="246"/>
      <c r="CV26" s="246"/>
      <c r="CW26" s="246"/>
      <c r="CX26" s="246"/>
      <c r="CY26" s="246"/>
      <c r="CZ26" s="246"/>
      <c r="DA26" s="246"/>
      <c r="DB26" s="246"/>
      <c r="DC26" s="246"/>
      <c r="DD26" s="246"/>
      <c r="DE26" s="246"/>
      <c r="DF26" s="246"/>
      <c r="DG26" s="246"/>
      <c r="DH26" s="246"/>
      <c r="DI26" s="246"/>
      <c r="DJ26" s="246"/>
      <c r="DK26" s="246"/>
      <c r="DL26" s="246"/>
      <c r="DM26" s="246"/>
      <c r="DN26" s="246"/>
      <c r="DO26" s="246"/>
      <c r="DP26" s="246"/>
      <c r="DQ26" s="246"/>
      <c r="DR26" s="246"/>
      <c r="DS26" s="246"/>
      <c r="DT26" s="246"/>
      <c r="DU26" s="246"/>
      <c r="DV26" s="246"/>
      <c r="DW26" s="246"/>
      <c r="DX26" s="246"/>
      <c r="DY26" s="246"/>
      <c r="DZ26" s="246"/>
      <c r="EA26" s="246"/>
      <c r="EB26" s="246"/>
      <c r="EC26" s="246"/>
      <c r="ED26" s="246"/>
      <c r="EE26" s="246"/>
      <c r="EF26" s="246"/>
      <c r="EG26" s="246"/>
      <c r="EH26" s="246"/>
      <c r="EI26" s="246"/>
      <c r="EJ26" s="246"/>
      <c r="EK26" s="246"/>
      <c r="EL26" s="246"/>
      <c r="EM26" s="246"/>
      <c r="EN26" s="246"/>
      <c r="EO26" s="246"/>
      <c r="EP26" s="246"/>
      <c r="EQ26" s="246"/>
      <c r="ER26" s="246"/>
      <c r="ES26" s="246"/>
      <c r="ET26" s="246"/>
      <c r="EU26" s="246"/>
      <c r="EV26" s="246"/>
      <c r="EW26" s="246"/>
      <c r="EX26" s="246"/>
      <c r="EY26" s="246"/>
      <c r="EZ26" s="246"/>
      <c r="FA26" s="246"/>
      <c r="FB26" s="246"/>
      <c r="FC26" s="246"/>
      <c r="FD26" s="246"/>
      <c r="FE26" s="246"/>
      <c r="FF26" s="246"/>
      <c r="FG26" s="246"/>
      <c r="FH26" s="246"/>
      <c r="FI26" s="246"/>
      <c r="FJ26" s="246"/>
      <c r="FK26" s="246"/>
      <c r="FL26" s="246"/>
      <c r="FM26" s="246"/>
      <c r="FN26" s="246"/>
      <c r="FO26" s="246"/>
      <c r="FP26" s="246"/>
      <c r="FQ26" s="246"/>
      <c r="FR26" s="246"/>
      <c r="FS26" s="246"/>
      <c r="FT26" s="246"/>
      <c r="FU26" s="246"/>
      <c r="FV26" s="246"/>
      <c r="FW26" s="246"/>
      <c r="FX26" s="246"/>
      <c r="FY26" s="246"/>
      <c r="FZ26" s="246"/>
      <c r="GA26" s="246"/>
      <c r="GB26" s="246"/>
      <c r="GC26" s="246"/>
      <c r="GD26" s="246"/>
      <c r="GE26" s="246"/>
      <c r="GF26" s="246"/>
      <c r="GG26" s="246"/>
      <c r="GH26" s="246"/>
      <c r="GI26" s="246"/>
      <c r="GJ26" s="246"/>
      <c r="GK26" s="246"/>
      <c r="GL26" s="246"/>
      <c r="GM26" s="246"/>
      <c r="GN26" s="246"/>
      <c r="GO26" s="246"/>
      <c r="GP26" s="246"/>
      <c r="GQ26" s="246"/>
      <c r="GR26" s="246"/>
      <c r="GS26" s="246"/>
      <c r="GT26" s="246"/>
      <c r="GU26" s="246"/>
      <c r="GV26" s="246"/>
      <c r="GW26" s="246"/>
      <c r="GX26" s="246"/>
      <c r="GY26" s="246"/>
      <c r="GZ26" s="246"/>
      <c r="HA26" s="246"/>
      <c r="HB26" s="246"/>
      <c r="HC26" s="246"/>
      <c r="HD26" s="246"/>
      <c r="HE26" s="246"/>
      <c r="HF26" s="246"/>
      <c r="HG26" s="246"/>
      <c r="HH26" s="246"/>
      <c r="HI26" s="246"/>
      <c r="HJ26" s="246"/>
      <c r="HK26" s="246"/>
      <c r="HL26" s="246"/>
      <c r="HM26" s="246"/>
      <c r="HN26" s="246"/>
      <c r="HO26" s="246"/>
      <c r="HP26" s="246"/>
      <c r="HQ26" s="246"/>
      <c r="HR26" s="246"/>
      <c r="HS26" s="246"/>
      <c r="HT26" s="246"/>
      <c r="HU26" s="246"/>
      <c r="HV26" s="246"/>
      <c r="HW26" s="246"/>
      <c r="HX26" s="246"/>
      <c r="HY26" s="246"/>
      <c r="HZ26" s="246"/>
      <c r="IA26" s="246"/>
      <c r="IB26" s="246"/>
      <c r="IC26" s="246"/>
      <c r="ID26" s="246"/>
      <c r="IE26" s="246"/>
      <c r="IF26" s="246"/>
      <c r="IG26" s="246"/>
      <c r="IH26" s="246"/>
      <c r="II26" s="246"/>
      <c r="IJ26" s="246"/>
      <c r="IK26" s="246"/>
      <c r="IL26" s="246"/>
      <c r="IM26" s="246"/>
      <c r="IN26" s="246"/>
      <c r="IO26" s="246"/>
      <c r="IP26" s="246"/>
      <c r="IQ26" s="246"/>
      <c r="IR26" s="246"/>
      <c r="IS26" s="246"/>
      <c r="IT26" s="246"/>
      <c r="IU26" s="246"/>
      <c r="IV26" s="246"/>
    </row>
    <row r="27" spans="1:256" s="290" customFormat="1" ht="16.5">
      <c r="A27" s="287"/>
      <c r="B27" s="288"/>
      <c r="C27" s="288"/>
      <c r="D27" s="288"/>
      <c r="E27" s="288"/>
      <c r="F27" s="288"/>
      <c r="G27" s="288"/>
      <c r="H27" s="287"/>
      <c r="I27" s="287"/>
      <c r="J27" s="287"/>
      <c r="K27" s="287"/>
      <c r="L27" s="287"/>
      <c r="M27" s="287"/>
      <c r="N27" s="287"/>
      <c r="O27" s="287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289"/>
      <c r="AF27" s="289"/>
      <c r="AG27" s="289"/>
      <c r="AH27" s="289"/>
      <c r="AI27" s="289"/>
      <c r="AJ27" s="289"/>
      <c r="AK27" s="289"/>
      <c r="AL27" s="289"/>
      <c r="AM27" s="289"/>
      <c r="AN27" s="289"/>
      <c r="AO27" s="289"/>
      <c r="AP27" s="289"/>
      <c r="AQ27" s="289"/>
      <c r="AR27" s="289"/>
      <c r="AS27" s="289"/>
      <c r="AT27" s="289"/>
      <c r="AU27" s="289"/>
      <c r="AV27" s="289"/>
      <c r="AW27" s="289"/>
      <c r="AX27" s="289"/>
      <c r="AY27" s="289"/>
      <c r="AZ27" s="289"/>
      <c r="BA27" s="289"/>
      <c r="BB27" s="289"/>
      <c r="BC27" s="289"/>
      <c r="BD27" s="289"/>
      <c r="BE27" s="289"/>
      <c r="BF27" s="289"/>
      <c r="BG27" s="289"/>
      <c r="BH27" s="289"/>
      <c r="BI27" s="289"/>
      <c r="BJ27" s="289"/>
      <c r="BK27" s="289"/>
      <c r="BL27" s="289"/>
      <c r="BM27" s="289"/>
      <c r="BN27" s="289"/>
      <c r="BO27" s="289"/>
      <c r="BP27" s="289"/>
      <c r="BQ27" s="289"/>
      <c r="BR27" s="289"/>
      <c r="BS27" s="289"/>
      <c r="BT27" s="289"/>
      <c r="BU27" s="289"/>
      <c r="BV27" s="289"/>
      <c r="BW27" s="289"/>
      <c r="BX27" s="289"/>
      <c r="BY27" s="289"/>
      <c r="BZ27" s="289"/>
      <c r="CA27" s="289"/>
      <c r="CB27" s="289"/>
      <c r="CC27" s="289"/>
      <c r="CD27" s="289"/>
      <c r="CE27" s="289"/>
      <c r="CF27" s="289"/>
      <c r="CG27" s="289"/>
      <c r="CH27" s="289"/>
      <c r="CI27" s="289"/>
      <c r="CJ27" s="289"/>
      <c r="CK27" s="289"/>
      <c r="CL27" s="289"/>
      <c r="CM27" s="289"/>
      <c r="CN27" s="289"/>
      <c r="CO27" s="289"/>
      <c r="CP27" s="289"/>
      <c r="CQ27" s="289"/>
      <c r="CR27" s="289"/>
      <c r="CS27" s="289"/>
      <c r="CT27" s="289"/>
      <c r="CU27" s="289"/>
      <c r="CV27" s="289"/>
      <c r="CW27" s="289"/>
      <c r="CX27" s="289"/>
      <c r="CY27" s="289"/>
      <c r="CZ27" s="289"/>
      <c r="DA27" s="289"/>
      <c r="DB27" s="289"/>
      <c r="DC27" s="289"/>
      <c r="DD27" s="289"/>
      <c r="DE27" s="289"/>
      <c r="DF27" s="289"/>
      <c r="DG27" s="289"/>
      <c r="DH27" s="289"/>
      <c r="DI27" s="289"/>
      <c r="DJ27" s="289"/>
      <c r="DK27" s="289"/>
      <c r="DL27" s="289"/>
      <c r="DM27" s="289"/>
      <c r="DN27" s="289"/>
      <c r="DO27" s="289"/>
      <c r="DP27" s="289"/>
      <c r="DQ27" s="289"/>
      <c r="DR27" s="289"/>
      <c r="DS27" s="289"/>
      <c r="DT27" s="289"/>
      <c r="DU27" s="289"/>
      <c r="DV27" s="289"/>
      <c r="DW27" s="289"/>
      <c r="DX27" s="289"/>
      <c r="DY27" s="289"/>
      <c r="DZ27" s="289"/>
      <c r="EA27" s="289"/>
      <c r="EB27" s="289"/>
      <c r="EC27" s="289"/>
      <c r="ED27" s="289"/>
      <c r="EE27" s="289"/>
      <c r="EF27" s="289"/>
      <c r="EG27" s="289"/>
      <c r="EH27" s="289"/>
      <c r="EI27" s="289"/>
      <c r="EJ27" s="289"/>
      <c r="EK27" s="289"/>
      <c r="EL27" s="289"/>
      <c r="EM27" s="289"/>
      <c r="EN27" s="289"/>
      <c r="EO27" s="289"/>
      <c r="EP27" s="289"/>
      <c r="EQ27" s="289"/>
      <c r="ER27" s="289"/>
      <c r="ES27" s="289"/>
      <c r="ET27" s="289"/>
      <c r="EU27" s="289"/>
      <c r="EV27" s="289"/>
      <c r="EW27" s="289"/>
      <c r="EX27" s="289"/>
      <c r="EY27" s="289"/>
      <c r="EZ27" s="289"/>
      <c r="FA27" s="289"/>
      <c r="FB27" s="289"/>
      <c r="FC27" s="289"/>
      <c r="FD27" s="289"/>
      <c r="FE27" s="289"/>
      <c r="FF27" s="289"/>
      <c r="FG27" s="289"/>
      <c r="FH27" s="289"/>
      <c r="FI27" s="289"/>
      <c r="FJ27" s="289"/>
      <c r="FK27" s="289"/>
      <c r="FL27" s="289"/>
      <c r="FM27" s="289"/>
      <c r="FN27" s="289"/>
      <c r="FO27" s="289"/>
      <c r="FP27" s="289"/>
      <c r="FQ27" s="289"/>
      <c r="FR27" s="289"/>
      <c r="FS27" s="289"/>
      <c r="FT27" s="289"/>
      <c r="FU27" s="289"/>
      <c r="FV27" s="289"/>
      <c r="FW27" s="289"/>
      <c r="FX27" s="289"/>
      <c r="FY27" s="289"/>
      <c r="FZ27" s="289"/>
      <c r="GA27" s="289"/>
      <c r="GB27" s="289"/>
      <c r="GC27" s="289"/>
      <c r="GD27" s="289"/>
      <c r="GE27" s="289"/>
      <c r="GF27" s="289"/>
      <c r="GG27" s="289"/>
      <c r="GH27" s="289"/>
      <c r="GI27" s="289"/>
      <c r="GJ27" s="289"/>
      <c r="GK27" s="289"/>
      <c r="GL27" s="289"/>
      <c r="GM27" s="289"/>
      <c r="GN27" s="289"/>
      <c r="GO27" s="289"/>
      <c r="GP27" s="289"/>
      <c r="GQ27" s="289"/>
      <c r="GR27" s="289"/>
      <c r="GS27" s="289"/>
      <c r="GT27" s="289"/>
      <c r="GU27" s="289"/>
      <c r="GV27" s="289"/>
      <c r="GW27" s="289"/>
      <c r="GX27" s="289"/>
      <c r="GY27" s="289"/>
      <c r="GZ27" s="289"/>
      <c r="HA27" s="289"/>
      <c r="HB27" s="289"/>
      <c r="HC27" s="289"/>
      <c r="HD27" s="289"/>
      <c r="HE27" s="289"/>
      <c r="HF27" s="289"/>
      <c r="HG27" s="289"/>
      <c r="HH27" s="289"/>
      <c r="HI27" s="289"/>
      <c r="HJ27" s="289"/>
      <c r="HK27" s="289"/>
      <c r="HL27" s="289"/>
      <c r="HM27" s="289"/>
      <c r="HN27" s="289"/>
      <c r="HO27" s="289"/>
      <c r="HP27" s="289"/>
      <c r="HQ27" s="289"/>
      <c r="HR27" s="289"/>
      <c r="HS27" s="289"/>
      <c r="HT27" s="289"/>
      <c r="HU27" s="289"/>
      <c r="HV27" s="289"/>
      <c r="HW27" s="289"/>
      <c r="HX27" s="289"/>
      <c r="HY27" s="289"/>
      <c r="HZ27" s="289"/>
      <c r="IA27" s="289"/>
      <c r="IB27" s="289"/>
      <c r="IC27" s="289"/>
      <c r="ID27" s="289"/>
      <c r="IE27" s="289"/>
      <c r="IF27" s="289"/>
      <c r="IG27" s="289"/>
      <c r="IH27" s="289"/>
      <c r="II27" s="289"/>
      <c r="IJ27" s="289"/>
      <c r="IK27" s="289"/>
      <c r="IL27" s="289"/>
      <c r="IM27" s="289"/>
      <c r="IN27" s="289"/>
      <c r="IO27" s="289"/>
      <c r="IP27" s="289"/>
      <c r="IQ27" s="289"/>
      <c r="IR27" s="289"/>
      <c r="IS27" s="289"/>
      <c r="IT27" s="289"/>
      <c r="IU27" s="289"/>
      <c r="IV27" s="289"/>
    </row>
    <row r="28" spans="1:256" ht="16.5">
      <c r="A28" s="414" t="s">
        <v>203</v>
      </c>
      <c r="B28" s="292"/>
      <c r="C28" s="292"/>
      <c r="D28" s="292"/>
      <c r="E28" s="292"/>
      <c r="F28" s="292"/>
      <c r="G28" s="292"/>
      <c r="H28" s="241"/>
      <c r="I28" s="241"/>
      <c r="J28" s="241"/>
      <c r="K28" s="241"/>
      <c r="L28" s="241"/>
      <c r="M28" s="241"/>
      <c r="N28" s="241"/>
      <c r="O28" s="241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6"/>
      <c r="AO28" s="246"/>
      <c r="AP28" s="246"/>
      <c r="AQ28" s="246"/>
      <c r="AR28" s="246"/>
      <c r="AS28" s="246"/>
      <c r="AT28" s="246"/>
      <c r="AU28" s="246"/>
      <c r="AV28" s="246"/>
      <c r="AW28" s="246"/>
      <c r="AX28" s="246"/>
      <c r="AY28" s="246"/>
      <c r="AZ28" s="246"/>
      <c r="BA28" s="246"/>
      <c r="BB28" s="246"/>
      <c r="BC28" s="246"/>
      <c r="BD28" s="246"/>
      <c r="BE28" s="246"/>
      <c r="BF28" s="246"/>
      <c r="BG28" s="246"/>
      <c r="BH28" s="246"/>
      <c r="BI28" s="246"/>
      <c r="BJ28" s="246"/>
      <c r="BK28" s="246"/>
      <c r="BL28" s="246"/>
      <c r="BM28" s="246"/>
      <c r="BN28" s="246"/>
      <c r="BO28" s="246"/>
      <c r="BP28" s="246"/>
      <c r="BQ28" s="246"/>
      <c r="BR28" s="246"/>
      <c r="BS28" s="246"/>
      <c r="BT28" s="246"/>
      <c r="BU28" s="246"/>
      <c r="BV28" s="246"/>
      <c r="BW28" s="246"/>
      <c r="BX28" s="246"/>
      <c r="BY28" s="246"/>
      <c r="BZ28" s="246"/>
      <c r="CA28" s="246"/>
      <c r="CB28" s="246"/>
      <c r="CC28" s="246"/>
      <c r="CD28" s="246"/>
      <c r="CE28" s="246"/>
      <c r="CF28" s="246"/>
      <c r="CG28" s="246"/>
      <c r="CH28" s="246"/>
      <c r="CI28" s="246"/>
      <c r="CJ28" s="246"/>
      <c r="CK28" s="246"/>
      <c r="CL28" s="246"/>
      <c r="CM28" s="246"/>
      <c r="CN28" s="246"/>
      <c r="CO28" s="246"/>
      <c r="CP28" s="246"/>
      <c r="CQ28" s="246"/>
      <c r="CR28" s="246"/>
      <c r="CS28" s="246"/>
      <c r="CT28" s="246"/>
      <c r="CU28" s="246"/>
      <c r="CV28" s="246"/>
      <c r="CW28" s="246"/>
      <c r="CX28" s="246"/>
      <c r="CY28" s="246"/>
      <c r="CZ28" s="246"/>
      <c r="DA28" s="246"/>
      <c r="DB28" s="246"/>
      <c r="DC28" s="246"/>
      <c r="DD28" s="246"/>
      <c r="DE28" s="246"/>
      <c r="DF28" s="246"/>
      <c r="DG28" s="246"/>
      <c r="DH28" s="246"/>
      <c r="DI28" s="246"/>
      <c r="DJ28" s="246"/>
      <c r="DK28" s="246"/>
      <c r="DL28" s="246"/>
      <c r="DM28" s="246"/>
      <c r="DN28" s="246"/>
      <c r="DO28" s="246"/>
      <c r="DP28" s="246"/>
      <c r="DQ28" s="246"/>
      <c r="DR28" s="246"/>
      <c r="DS28" s="246"/>
      <c r="DT28" s="246"/>
      <c r="DU28" s="246"/>
      <c r="DV28" s="246"/>
      <c r="DW28" s="246"/>
      <c r="DX28" s="246"/>
      <c r="DY28" s="246"/>
      <c r="DZ28" s="246"/>
      <c r="EA28" s="246"/>
      <c r="EB28" s="246"/>
      <c r="EC28" s="246"/>
      <c r="ED28" s="246"/>
      <c r="EE28" s="246"/>
      <c r="EF28" s="246"/>
      <c r="EG28" s="246"/>
      <c r="EH28" s="246"/>
      <c r="EI28" s="246"/>
      <c r="EJ28" s="246"/>
      <c r="EK28" s="246"/>
      <c r="EL28" s="246"/>
      <c r="EM28" s="246"/>
      <c r="EN28" s="246"/>
      <c r="EO28" s="246"/>
      <c r="EP28" s="246"/>
      <c r="EQ28" s="246"/>
      <c r="ER28" s="246"/>
      <c r="ES28" s="246"/>
      <c r="ET28" s="246"/>
      <c r="EU28" s="246"/>
      <c r="EV28" s="246"/>
      <c r="EW28" s="246"/>
      <c r="EX28" s="246"/>
      <c r="EY28" s="246"/>
      <c r="EZ28" s="246"/>
      <c r="FA28" s="246"/>
      <c r="FB28" s="246"/>
      <c r="FC28" s="246"/>
      <c r="FD28" s="246"/>
      <c r="FE28" s="246"/>
      <c r="FF28" s="246"/>
      <c r="FG28" s="246"/>
      <c r="FH28" s="246"/>
      <c r="FI28" s="246"/>
      <c r="FJ28" s="246"/>
      <c r="FK28" s="246"/>
      <c r="FL28" s="246"/>
      <c r="FM28" s="246"/>
      <c r="FN28" s="246"/>
      <c r="FO28" s="246"/>
      <c r="FP28" s="246"/>
      <c r="FQ28" s="246"/>
      <c r="FR28" s="246"/>
      <c r="FS28" s="246"/>
      <c r="FT28" s="246"/>
      <c r="FU28" s="246"/>
      <c r="FV28" s="246"/>
      <c r="FW28" s="246"/>
      <c r="FX28" s="246"/>
      <c r="FY28" s="246"/>
      <c r="FZ28" s="246"/>
      <c r="GA28" s="246"/>
      <c r="GB28" s="246"/>
      <c r="GC28" s="246"/>
      <c r="GD28" s="246"/>
      <c r="GE28" s="246"/>
      <c r="GF28" s="246"/>
      <c r="GG28" s="246"/>
      <c r="GH28" s="246"/>
      <c r="GI28" s="246"/>
      <c r="GJ28" s="246"/>
      <c r="GK28" s="246"/>
      <c r="GL28" s="246"/>
      <c r="GM28" s="246"/>
      <c r="GN28" s="246"/>
      <c r="GO28" s="246"/>
      <c r="GP28" s="246"/>
      <c r="GQ28" s="246"/>
      <c r="GR28" s="246"/>
      <c r="GS28" s="246"/>
      <c r="GT28" s="246"/>
      <c r="GU28" s="246"/>
      <c r="GV28" s="246"/>
      <c r="GW28" s="246"/>
      <c r="GX28" s="246"/>
      <c r="GY28" s="246"/>
      <c r="GZ28" s="246"/>
      <c r="HA28" s="246"/>
      <c r="HB28" s="246"/>
      <c r="HC28" s="246"/>
      <c r="HD28" s="246"/>
      <c r="HE28" s="246"/>
      <c r="HF28" s="246"/>
      <c r="HG28" s="246"/>
      <c r="HH28" s="246"/>
      <c r="HI28" s="246"/>
      <c r="HJ28" s="246"/>
      <c r="HK28" s="246"/>
      <c r="HL28" s="246"/>
      <c r="HM28" s="246"/>
      <c r="HN28" s="246"/>
      <c r="HO28" s="246"/>
      <c r="HP28" s="246"/>
      <c r="HQ28" s="246"/>
      <c r="HR28" s="246"/>
      <c r="HS28" s="246"/>
      <c r="HT28" s="246"/>
      <c r="HU28" s="246"/>
      <c r="HV28" s="246"/>
      <c r="HW28" s="246"/>
      <c r="HX28" s="246"/>
      <c r="HY28" s="246"/>
      <c r="HZ28" s="246"/>
      <c r="IA28" s="246"/>
      <c r="IB28" s="246"/>
      <c r="IC28" s="246"/>
      <c r="ID28" s="246"/>
      <c r="IE28" s="246"/>
      <c r="IF28" s="246"/>
      <c r="IG28" s="246"/>
      <c r="IH28" s="246"/>
      <c r="II28" s="246"/>
      <c r="IJ28" s="246"/>
      <c r="IK28" s="246"/>
      <c r="IL28" s="246"/>
      <c r="IM28" s="246"/>
      <c r="IN28" s="246"/>
      <c r="IO28" s="246"/>
      <c r="IP28" s="246"/>
      <c r="IQ28" s="246"/>
      <c r="IR28" s="246"/>
      <c r="IS28" s="246"/>
      <c r="IT28" s="246"/>
      <c r="IU28" s="246"/>
      <c r="IV28" s="246"/>
    </row>
    <row r="29" spans="1:256" ht="16.5">
      <c r="A29" s="416" t="s">
        <v>366</v>
      </c>
      <c r="B29" s="292">
        <v>0</v>
      </c>
      <c r="C29" s="292">
        <v>0</v>
      </c>
      <c r="D29" s="292">
        <f>B29+C29</f>
        <v>0</v>
      </c>
      <c r="E29" s="292">
        <v>0</v>
      </c>
      <c r="F29" s="292">
        <v>0</v>
      </c>
      <c r="G29" s="292">
        <f>E29+F29</f>
        <v>0</v>
      </c>
      <c r="H29" s="241"/>
      <c r="I29" s="241"/>
      <c r="J29" s="241">
        <f>H29+I29</f>
        <v>0</v>
      </c>
      <c r="K29" s="241"/>
      <c r="L29" s="241"/>
      <c r="M29" s="241"/>
      <c r="N29" s="241">
        <f>K29+L29+M29</f>
        <v>0</v>
      </c>
      <c r="O29" s="250" t="e">
        <f>N29/J29</f>
        <v>#DIV/0!</v>
      </c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  <c r="AM29" s="246"/>
      <c r="AN29" s="246"/>
      <c r="AO29" s="246"/>
      <c r="AP29" s="246"/>
      <c r="AQ29" s="246"/>
      <c r="AR29" s="246"/>
      <c r="AS29" s="246"/>
      <c r="AT29" s="246"/>
      <c r="AU29" s="246"/>
      <c r="AV29" s="246"/>
      <c r="AW29" s="246"/>
      <c r="AX29" s="246"/>
      <c r="AY29" s="246"/>
      <c r="AZ29" s="246"/>
      <c r="BA29" s="246"/>
      <c r="BB29" s="246"/>
      <c r="BC29" s="246"/>
      <c r="BD29" s="246"/>
      <c r="BE29" s="246"/>
      <c r="BF29" s="246"/>
      <c r="BG29" s="246"/>
      <c r="BH29" s="246"/>
      <c r="BI29" s="246"/>
      <c r="BJ29" s="246"/>
      <c r="BK29" s="246"/>
      <c r="BL29" s="246"/>
      <c r="BM29" s="246"/>
      <c r="BN29" s="246"/>
      <c r="BO29" s="246"/>
      <c r="BP29" s="246"/>
      <c r="BQ29" s="246"/>
      <c r="BR29" s="246"/>
      <c r="BS29" s="246"/>
      <c r="BT29" s="246"/>
      <c r="BU29" s="246"/>
      <c r="BV29" s="246"/>
      <c r="BW29" s="246"/>
      <c r="BX29" s="246"/>
      <c r="BY29" s="246"/>
      <c r="BZ29" s="246"/>
      <c r="CA29" s="246"/>
      <c r="CB29" s="246"/>
      <c r="CC29" s="246"/>
      <c r="CD29" s="246"/>
      <c r="CE29" s="246"/>
      <c r="CF29" s="246"/>
      <c r="CG29" s="246"/>
      <c r="CH29" s="246"/>
      <c r="CI29" s="246"/>
      <c r="CJ29" s="246"/>
      <c r="CK29" s="246"/>
      <c r="CL29" s="246"/>
      <c r="CM29" s="246"/>
      <c r="CN29" s="246"/>
      <c r="CO29" s="246"/>
      <c r="CP29" s="246"/>
      <c r="CQ29" s="246"/>
      <c r="CR29" s="246"/>
      <c r="CS29" s="246"/>
      <c r="CT29" s="246"/>
      <c r="CU29" s="246"/>
      <c r="CV29" s="246"/>
      <c r="CW29" s="246"/>
      <c r="CX29" s="246"/>
      <c r="CY29" s="246"/>
      <c r="CZ29" s="246"/>
      <c r="DA29" s="246"/>
      <c r="DB29" s="246"/>
      <c r="DC29" s="246"/>
      <c r="DD29" s="246"/>
      <c r="DE29" s="246"/>
      <c r="DF29" s="246"/>
      <c r="DG29" s="246"/>
      <c r="DH29" s="246"/>
      <c r="DI29" s="246"/>
      <c r="DJ29" s="246"/>
      <c r="DK29" s="246"/>
      <c r="DL29" s="246"/>
      <c r="DM29" s="246"/>
      <c r="DN29" s="246"/>
      <c r="DO29" s="246"/>
      <c r="DP29" s="246"/>
      <c r="DQ29" s="246"/>
      <c r="DR29" s="246"/>
      <c r="DS29" s="246"/>
      <c r="DT29" s="246"/>
      <c r="DU29" s="246"/>
      <c r="DV29" s="246"/>
      <c r="DW29" s="246"/>
      <c r="DX29" s="246"/>
      <c r="DY29" s="246"/>
      <c r="DZ29" s="246"/>
      <c r="EA29" s="246"/>
      <c r="EB29" s="246"/>
      <c r="EC29" s="246"/>
      <c r="ED29" s="246"/>
      <c r="EE29" s="246"/>
      <c r="EF29" s="246"/>
      <c r="EG29" s="246"/>
      <c r="EH29" s="246"/>
      <c r="EI29" s="246"/>
      <c r="EJ29" s="246"/>
      <c r="EK29" s="246"/>
      <c r="EL29" s="246"/>
      <c r="EM29" s="246"/>
      <c r="EN29" s="246"/>
      <c r="EO29" s="246"/>
      <c r="EP29" s="246"/>
      <c r="EQ29" s="246"/>
      <c r="ER29" s="246"/>
      <c r="ES29" s="246"/>
      <c r="ET29" s="246"/>
      <c r="EU29" s="246"/>
      <c r="EV29" s="246"/>
      <c r="EW29" s="246"/>
      <c r="EX29" s="246"/>
      <c r="EY29" s="246"/>
      <c r="EZ29" s="246"/>
      <c r="FA29" s="246"/>
      <c r="FB29" s="246"/>
      <c r="FC29" s="246"/>
      <c r="FD29" s="246"/>
      <c r="FE29" s="246"/>
      <c r="FF29" s="246"/>
      <c r="FG29" s="246"/>
      <c r="FH29" s="246"/>
      <c r="FI29" s="246"/>
      <c r="FJ29" s="246"/>
      <c r="FK29" s="246"/>
      <c r="FL29" s="246"/>
      <c r="FM29" s="246"/>
      <c r="FN29" s="246"/>
      <c r="FO29" s="246"/>
      <c r="FP29" s="246"/>
      <c r="FQ29" s="246"/>
      <c r="FR29" s="246"/>
      <c r="FS29" s="246"/>
      <c r="FT29" s="246"/>
      <c r="FU29" s="246"/>
      <c r="FV29" s="246"/>
      <c r="FW29" s="246"/>
      <c r="FX29" s="246"/>
      <c r="FY29" s="246"/>
      <c r="FZ29" s="246"/>
      <c r="GA29" s="246"/>
      <c r="GB29" s="246"/>
      <c r="GC29" s="246"/>
      <c r="GD29" s="246"/>
      <c r="GE29" s="246"/>
      <c r="GF29" s="246"/>
      <c r="GG29" s="246"/>
      <c r="GH29" s="246"/>
      <c r="GI29" s="246"/>
      <c r="GJ29" s="246"/>
      <c r="GK29" s="246"/>
      <c r="GL29" s="246"/>
      <c r="GM29" s="246"/>
      <c r="GN29" s="246"/>
      <c r="GO29" s="246"/>
      <c r="GP29" s="246"/>
      <c r="GQ29" s="246"/>
      <c r="GR29" s="246"/>
      <c r="GS29" s="246"/>
      <c r="GT29" s="246"/>
      <c r="GU29" s="246"/>
      <c r="GV29" s="246"/>
      <c r="GW29" s="246"/>
      <c r="GX29" s="246"/>
      <c r="GY29" s="246"/>
      <c r="GZ29" s="246"/>
      <c r="HA29" s="246"/>
      <c r="HB29" s="246"/>
      <c r="HC29" s="246"/>
      <c r="HD29" s="246"/>
      <c r="HE29" s="246"/>
      <c r="HF29" s="246"/>
      <c r="HG29" s="246"/>
      <c r="HH29" s="246"/>
      <c r="HI29" s="246"/>
      <c r="HJ29" s="246"/>
      <c r="HK29" s="246"/>
      <c r="HL29" s="246"/>
      <c r="HM29" s="246"/>
      <c r="HN29" s="246"/>
      <c r="HO29" s="246"/>
      <c r="HP29" s="246"/>
      <c r="HQ29" s="246"/>
      <c r="HR29" s="246"/>
      <c r="HS29" s="246"/>
      <c r="HT29" s="246"/>
      <c r="HU29" s="246"/>
      <c r="HV29" s="246"/>
      <c r="HW29" s="246"/>
      <c r="HX29" s="246"/>
      <c r="HY29" s="246"/>
      <c r="HZ29" s="246"/>
      <c r="IA29" s="246"/>
      <c r="IB29" s="246"/>
      <c r="IC29" s="246"/>
      <c r="ID29" s="246"/>
      <c r="IE29" s="246"/>
      <c r="IF29" s="246"/>
      <c r="IG29" s="246"/>
      <c r="IH29" s="246"/>
      <c r="II29" s="246"/>
      <c r="IJ29" s="246"/>
      <c r="IK29" s="246"/>
      <c r="IL29" s="246"/>
      <c r="IM29" s="246"/>
      <c r="IN29" s="246"/>
      <c r="IO29" s="246"/>
      <c r="IP29" s="246"/>
      <c r="IQ29" s="246"/>
      <c r="IR29" s="246"/>
      <c r="IS29" s="246"/>
      <c r="IT29" s="246"/>
      <c r="IU29" s="246"/>
      <c r="IV29" s="246"/>
    </row>
    <row r="30" spans="1:256" ht="16.5">
      <c r="A30" s="416" t="s">
        <v>367</v>
      </c>
      <c r="B30" s="292">
        <v>0</v>
      </c>
      <c r="C30" s="292">
        <v>0</v>
      </c>
      <c r="D30" s="292">
        <f>B30+C30</f>
        <v>0</v>
      </c>
      <c r="E30" s="292">
        <v>0</v>
      </c>
      <c r="F30" s="292">
        <v>1979890</v>
      </c>
      <c r="G30" s="292">
        <f aca="true" t="shared" si="3" ref="G30:G48">E30+F30</f>
        <v>1979890</v>
      </c>
      <c r="H30" s="241"/>
      <c r="I30" s="241"/>
      <c r="J30" s="241">
        <f aca="true" t="shared" si="4" ref="J30:J48">H30+I30</f>
        <v>0</v>
      </c>
      <c r="K30" s="241"/>
      <c r="L30" s="241"/>
      <c r="M30" s="241"/>
      <c r="N30" s="241">
        <f aca="true" t="shared" si="5" ref="N30:N48">K30+L30+M30</f>
        <v>0</v>
      </c>
      <c r="O30" s="250" t="e">
        <f aca="true" t="shared" si="6" ref="O30:O37">N30/J30</f>
        <v>#DIV/0!</v>
      </c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  <c r="AP30" s="246"/>
      <c r="AQ30" s="246"/>
      <c r="AR30" s="246"/>
      <c r="AS30" s="246"/>
      <c r="AT30" s="246"/>
      <c r="AU30" s="246"/>
      <c r="AV30" s="246"/>
      <c r="AW30" s="246"/>
      <c r="AX30" s="246"/>
      <c r="AY30" s="246"/>
      <c r="AZ30" s="246"/>
      <c r="BA30" s="246"/>
      <c r="BB30" s="246"/>
      <c r="BC30" s="246"/>
      <c r="BD30" s="246"/>
      <c r="BE30" s="246"/>
      <c r="BF30" s="246"/>
      <c r="BG30" s="246"/>
      <c r="BH30" s="246"/>
      <c r="BI30" s="246"/>
      <c r="BJ30" s="246"/>
      <c r="BK30" s="246"/>
      <c r="BL30" s="246"/>
      <c r="BM30" s="246"/>
      <c r="BN30" s="246"/>
      <c r="BO30" s="246"/>
      <c r="BP30" s="246"/>
      <c r="BQ30" s="246"/>
      <c r="BR30" s="246"/>
      <c r="BS30" s="246"/>
      <c r="BT30" s="246"/>
      <c r="BU30" s="246"/>
      <c r="BV30" s="246"/>
      <c r="BW30" s="246"/>
      <c r="BX30" s="246"/>
      <c r="BY30" s="246"/>
      <c r="BZ30" s="246"/>
      <c r="CA30" s="246"/>
      <c r="CB30" s="246"/>
      <c r="CC30" s="246"/>
      <c r="CD30" s="246"/>
      <c r="CE30" s="246"/>
      <c r="CF30" s="246"/>
      <c r="CG30" s="246"/>
      <c r="CH30" s="246"/>
      <c r="CI30" s="246"/>
      <c r="CJ30" s="246"/>
      <c r="CK30" s="246"/>
      <c r="CL30" s="246"/>
      <c r="CM30" s="246"/>
      <c r="CN30" s="246"/>
      <c r="CO30" s="246"/>
      <c r="CP30" s="246"/>
      <c r="CQ30" s="246"/>
      <c r="CR30" s="246"/>
      <c r="CS30" s="246"/>
      <c r="CT30" s="246"/>
      <c r="CU30" s="246"/>
      <c r="CV30" s="246"/>
      <c r="CW30" s="246"/>
      <c r="CX30" s="246"/>
      <c r="CY30" s="246"/>
      <c r="CZ30" s="246"/>
      <c r="DA30" s="246"/>
      <c r="DB30" s="246"/>
      <c r="DC30" s="246"/>
      <c r="DD30" s="246"/>
      <c r="DE30" s="246"/>
      <c r="DF30" s="246"/>
      <c r="DG30" s="246"/>
      <c r="DH30" s="246"/>
      <c r="DI30" s="246"/>
      <c r="DJ30" s="246"/>
      <c r="DK30" s="246"/>
      <c r="DL30" s="246"/>
      <c r="DM30" s="246"/>
      <c r="DN30" s="246"/>
      <c r="DO30" s="246"/>
      <c r="DP30" s="246"/>
      <c r="DQ30" s="246"/>
      <c r="DR30" s="246"/>
      <c r="DS30" s="246"/>
      <c r="DT30" s="246"/>
      <c r="DU30" s="246"/>
      <c r="DV30" s="246"/>
      <c r="DW30" s="246"/>
      <c r="DX30" s="246"/>
      <c r="DY30" s="246"/>
      <c r="DZ30" s="246"/>
      <c r="EA30" s="246"/>
      <c r="EB30" s="246"/>
      <c r="EC30" s="246"/>
      <c r="ED30" s="246"/>
      <c r="EE30" s="246"/>
      <c r="EF30" s="246"/>
      <c r="EG30" s="246"/>
      <c r="EH30" s="246"/>
      <c r="EI30" s="246"/>
      <c r="EJ30" s="246"/>
      <c r="EK30" s="246"/>
      <c r="EL30" s="246"/>
      <c r="EM30" s="246"/>
      <c r="EN30" s="246"/>
      <c r="EO30" s="246"/>
      <c r="EP30" s="246"/>
      <c r="EQ30" s="246"/>
      <c r="ER30" s="246"/>
      <c r="ES30" s="246"/>
      <c r="ET30" s="246"/>
      <c r="EU30" s="246"/>
      <c r="EV30" s="246"/>
      <c r="EW30" s="246"/>
      <c r="EX30" s="246"/>
      <c r="EY30" s="246"/>
      <c r="EZ30" s="246"/>
      <c r="FA30" s="246"/>
      <c r="FB30" s="246"/>
      <c r="FC30" s="246"/>
      <c r="FD30" s="246"/>
      <c r="FE30" s="246"/>
      <c r="FF30" s="246"/>
      <c r="FG30" s="246"/>
      <c r="FH30" s="246"/>
      <c r="FI30" s="246"/>
      <c r="FJ30" s="246"/>
      <c r="FK30" s="246"/>
      <c r="FL30" s="246"/>
      <c r="FM30" s="246"/>
      <c r="FN30" s="246"/>
      <c r="FO30" s="246"/>
      <c r="FP30" s="246"/>
      <c r="FQ30" s="246"/>
      <c r="FR30" s="246"/>
      <c r="FS30" s="246"/>
      <c r="FT30" s="246"/>
      <c r="FU30" s="246"/>
      <c r="FV30" s="246"/>
      <c r="FW30" s="246"/>
      <c r="FX30" s="246"/>
      <c r="FY30" s="246"/>
      <c r="FZ30" s="246"/>
      <c r="GA30" s="246"/>
      <c r="GB30" s="246"/>
      <c r="GC30" s="246"/>
      <c r="GD30" s="246"/>
      <c r="GE30" s="246"/>
      <c r="GF30" s="246"/>
      <c r="GG30" s="246"/>
      <c r="GH30" s="246"/>
      <c r="GI30" s="246"/>
      <c r="GJ30" s="246"/>
      <c r="GK30" s="246"/>
      <c r="GL30" s="246"/>
      <c r="GM30" s="246"/>
      <c r="GN30" s="246"/>
      <c r="GO30" s="246"/>
      <c r="GP30" s="246"/>
      <c r="GQ30" s="246"/>
      <c r="GR30" s="246"/>
      <c r="GS30" s="246"/>
      <c r="GT30" s="246"/>
      <c r="GU30" s="246"/>
      <c r="GV30" s="246"/>
      <c r="GW30" s="246"/>
      <c r="GX30" s="246"/>
      <c r="GY30" s="246"/>
      <c r="GZ30" s="246"/>
      <c r="HA30" s="246"/>
      <c r="HB30" s="246"/>
      <c r="HC30" s="246"/>
      <c r="HD30" s="246"/>
      <c r="HE30" s="246"/>
      <c r="HF30" s="246"/>
      <c r="HG30" s="246"/>
      <c r="HH30" s="246"/>
      <c r="HI30" s="246"/>
      <c r="HJ30" s="246"/>
      <c r="HK30" s="246"/>
      <c r="HL30" s="246"/>
      <c r="HM30" s="246"/>
      <c r="HN30" s="246"/>
      <c r="HO30" s="246"/>
      <c r="HP30" s="246"/>
      <c r="HQ30" s="246"/>
      <c r="HR30" s="246"/>
      <c r="HS30" s="246"/>
      <c r="HT30" s="246"/>
      <c r="HU30" s="246"/>
      <c r="HV30" s="246"/>
      <c r="HW30" s="246"/>
      <c r="HX30" s="246"/>
      <c r="HY30" s="246"/>
      <c r="HZ30" s="246"/>
      <c r="IA30" s="246"/>
      <c r="IB30" s="246"/>
      <c r="IC30" s="246"/>
      <c r="ID30" s="246"/>
      <c r="IE30" s="246"/>
      <c r="IF30" s="246"/>
      <c r="IG30" s="246"/>
      <c r="IH30" s="246"/>
      <c r="II30" s="246"/>
      <c r="IJ30" s="246"/>
      <c r="IK30" s="246"/>
      <c r="IL30" s="246"/>
      <c r="IM30" s="246"/>
      <c r="IN30" s="246"/>
      <c r="IO30" s="246"/>
      <c r="IP30" s="246"/>
      <c r="IQ30" s="246"/>
      <c r="IR30" s="246"/>
      <c r="IS30" s="246"/>
      <c r="IT30" s="246"/>
      <c r="IU30" s="246"/>
      <c r="IV30" s="246"/>
    </row>
    <row r="31" spans="1:256" ht="16.5">
      <c r="A31" s="416" t="s">
        <v>368</v>
      </c>
      <c r="B31" s="292">
        <v>0</v>
      </c>
      <c r="C31" s="292">
        <v>0</v>
      </c>
      <c r="D31" s="292">
        <f>B31+C31</f>
        <v>0</v>
      </c>
      <c r="E31" s="292">
        <f>9744094+311024+74803</f>
        <v>10129921</v>
      </c>
      <c r="F31" s="292">
        <v>1998737</v>
      </c>
      <c r="G31" s="292">
        <f t="shared" si="3"/>
        <v>12128658</v>
      </c>
      <c r="H31" s="241"/>
      <c r="I31" s="241"/>
      <c r="J31" s="241">
        <f t="shared" si="4"/>
        <v>0</v>
      </c>
      <c r="K31" s="241"/>
      <c r="L31" s="241"/>
      <c r="M31" s="241"/>
      <c r="N31" s="241">
        <f t="shared" si="5"/>
        <v>0</v>
      </c>
      <c r="O31" s="250" t="e">
        <f t="shared" si="6"/>
        <v>#DIV/0!</v>
      </c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  <c r="AU31" s="246"/>
      <c r="AV31" s="246"/>
      <c r="AW31" s="246"/>
      <c r="AX31" s="246"/>
      <c r="AY31" s="246"/>
      <c r="AZ31" s="246"/>
      <c r="BA31" s="246"/>
      <c r="BB31" s="246"/>
      <c r="BC31" s="246"/>
      <c r="BD31" s="246"/>
      <c r="BE31" s="246"/>
      <c r="BF31" s="246"/>
      <c r="BG31" s="246"/>
      <c r="BH31" s="246"/>
      <c r="BI31" s="246"/>
      <c r="BJ31" s="246"/>
      <c r="BK31" s="246"/>
      <c r="BL31" s="246"/>
      <c r="BM31" s="246"/>
      <c r="BN31" s="246"/>
      <c r="BO31" s="246"/>
      <c r="BP31" s="246"/>
      <c r="BQ31" s="246"/>
      <c r="BR31" s="246"/>
      <c r="BS31" s="246"/>
      <c r="BT31" s="246"/>
      <c r="BU31" s="246"/>
      <c r="BV31" s="246"/>
      <c r="BW31" s="246"/>
      <c r="BX31" s="246"/>
      <c r="BY31" s="246"/>
      <c r="BZ31" s="246"/>
      <c r="CA31" s="246"/>
      <c r="CB31" s="246"/>
      <c r="CC31" s="246"/>
      <c r="CD31" s="246"/>
      <c r="CE31" s="246"/>
      <c r="CF31" s="246"/>
      <c r="CG31" s="246"/>
      <c r="CH31" s="246"/>
      <c r="CI31" s="246"/>
      <c r="CJ31" s="246"/>
      <c r="CK31" s="246"/>
      <c r="CL31" s="246"/>
      <c r="CM31" s="246"/>
      <c r="CN31" s="246"/>
      <c r="CO31" s="246"/>
      <c r="CP31" s="246"/>
      <c r="CQ31" s="246"/>
      <c r="CR31" s="246"/>
      <c r="CS31" s="246"/>
      <c r="CT31" s="246"/>
      <c r="CU31" s="246"/>
      <c r="CV31" s="246"/>
      <c r="CW31" s="246"/>
      <c r="CX31" s="246"/>
      <c r="CY31" s="246"/>
      <c r="CZ31" s="246"/>
      <c r="DA31" s="246"/>
      <c r="DB31" s="246"/>
      <c r="DC31" s="246"/>
      <c r="DD31" s="246"/>
      <c r="DE31" s="246"/>
      <c r="DF31" s="246"/>
      <c r="DG31" s="246"/>
      <c r="DH31" s="246"/>
      <c r="DI31" s="246"/>
      <c r="DJ31" s="246"/>
      <c r="DK31" s="246"/>
      <c r="DL31" s="246"/>
      <c r="DM31" s="246"/>
      <c r="DN31" s="246"/>
      <c r="DO31" s="246"/>
      <c r="DP31" s="246"/>
      <c r="DQ31" s="246"/>
      <c r="DR31" s="246"/>
      <c r="DS31" s="246"/>
      <c r="DT31" s="246"/>
      <c r="DU31" s="246"/>
      <c r="DV31" s="246"/>
      <c r="DW31" s="246"/>
      <c r="DX31" s="246"/>
      <c r="DY31" s="246"/>
      <c r="DZ31" s="246"/>
      <c r="EA31" s="246"/>
      <c r="EB31" s="246"/>
      <c r="EC31" s="246"/>
      <c r="ED31" s="246"/>
      <c r="EE31" s="246"/>
      <c r="EF31" s="246"/>
      <c r="EG31" s="246"/>
      <c r="EH31" s="246"/>
      <c r="EI31" s="246"/>
      <c r="EJ31" s="246"/>
      <c r="EK31" s="246"/>
      <c r="EL31" s="246"/>
      <c r="EM31" s="246"/>
      <c r="EN31" s="246"/>
      <c r="EO31" s="246"/>
      <c r="EP31" s="246"/>
      <c r="EQ31" s="246"/>
      <c r="ER31" s="246"/>
      <c r="ES31" s="246"/>
      <c r="ET31" s="246"/>
      <c r="EU31" s="246"/>
      <c r="EV31" s="246"/>
      <c r="EW31" s="246"/>
      <c r="EX31" s="246"/>
      <c r="EY31" s="246"/>
      <c r="EZ31" s="246"/>
      <c r="FA31" s="246"/>
      <c r="FB31" s="246"/>
      <c r="FC31" s="246"/>
      <c r="FD31" s="246"/>
      <c r="FE31" s="246"/>
      <c r="FF31" s="246"/>
      <c r="FG31" s="246"/>
      <c r="FH31" s="246"/>
      <c r="FI31" s="246"/>
      <c r="FJ31" s="246"/>
      <c r="FK31" s="246"/>
      <c r="FL31" s="246"/>
      <c r="FM31" s="246"/>
      <c r="FN31" s="246"/>
      <c r="FO31" s="246"/>
      <c r="FP31" s="246"/>
      <c r="FQ31" s="246"/>
      <c r="FR31" s="246"/>
      <c r="FS31" s="246"/>
      <c r="FT31" s="246"/>
      <c r="FU31" s="246"/>
      <c r="FV31" s="246"/>
      <c r="FW31" s="246"/>
      <c r="FX31" s="246"/>
      <c r="FY31" s="246"/>
      <c r="FZ31" s="246"/>
      <c r="GA31" s="246"/>
      <c r="GB31" s="246"/>
      <c r="GC31" s="246"/>
      <c r="GD31" s="246"/>
      <c r="GE31" s="246"/>
      <c r="GF31" s="246"/>
      <c r="GG31" s="246"/>
      <c r="GH31" s="246"/>
      <c r="GI31" s="246"/>
      <c r="GJ31" s="246"/>
      <c r="GK31" s="246"/>
      <c r="GL31" s="246"/>
      <c r="GM31" s="246"/>
      <c r="GN31" s="246"/>
      <c r="GO31" s="246"/>
      <c r="GP31" s="246"/>
      <c r="GQ31" s="246"/>
      <c r="GR31" s="246"/>
      <c r="GS31" s="246"/>
      <c r="GT31" s="246"/>
      <c r="GU31" s="246"/>
      <c r="GV31" s="246"/>
      <c r="GW31" s="246"/>
      <c r="GX31" s="246"/>
      <c r="GY31" s="246"/>
      <c r="GZ31" s="246"/>
      <c r="HA31" s="246"/>
      <c r="HB31" s="246"/>
      <c r="HC31" s="246"/>
      <c r="HD31" s="246"/>
      <c r="HE31" s="246"/>
      <c r="HF31" s="246"/>
      <c r="HG31" s="246"/>
      <c r="HH31" s="246"/>
      <c r="HI31" s="246"/>
      <c r="HJ31" s="246"/>
      <c r="HK31" s="246"/>
      <c r="HL31" s="246"/>
      <c r="HM31" s="246"/>
      <c r="HN31" s="246"/>
      <c r="HO31" s="246"/>
      <c r="HP31" s="246"/>
      <c r="HQ31" s="246"/>
      <c r="HR31" s="246"/>
      <c r="HS31" s="246"/>
      <c r="HT31" s="246"/>
      <c r="HU31" s="246"/>
      <c r="HV31" s="246"/>
      <c r="HW31" s="246"/>
      <c r="HX31" s="246"/>
      <c r="HY31" s="246"/>
      <c r="HZ31" s="246"/>
      <c r="IA31" s="246"/>
      <c r="IB31" s="246"/>
      <c r="IC31" s="246"/>
      <c r="ID31" s="246"/>
      <c r="IE31" s="246"/>
      <c r="IF31" s="246"/>
      <c r="IG31" s="246"/>
      <c r="IH31" s="246"/>
      <c r="II31" s="246"/>
      <c r="IJ31" s="246"/>
      <c r="IK31" s="246"/>
      <c r="IL31" s="246"/>
      <c r="IM31" s="246"/>
      <c r="IN31" s="246"/>
      <c r="IO31" s="246"/>
      <c r="IP31" s="246"/>
      <c r="IQ31" s="246"/>
      <c r="IR31" s="246"/>
      <c r="IS31" s="246"/>
      <c r="IT31" s="246"/>
      <c r="IU31" s="246"/>
      <c r="IV31" s="246"/>
    </row>
    <row r="32" spans="1:256" ht="16.5">
      <c r="A32" s="416" t="s">
        <v>369</v>
      </c>
      <c r="B32" s="292">
        <v>0</v>
      </c>
      <c r="C32" s="292">
        <v>0</v>
      </c>
      <c r="D32" s="292">
        <f>B32+C32</f>
        <v>0</v>
      </c>
      <c r="E32" s="292">
        <v>0</v>
      </c>
      <c r="F32" s="292">
        <v>0</v>
      </c>
      <c r="G32" s="292">
        <f>E32+F32</f>
        <v>0</v>
      </c>
      <c r="H32" s="241"/>
      <c r="I32" s="241"/>
      <c r="J32" s="241">
        <f t="shared" si="4"/>
        <v>0</v>
      </c>
      <c r="K32" s="241"/>
      <c r="L32" s="241"/>
      <c r="M32" s="241"/>
      <c r="N32" s="241">
        <f t="shared" si="5"/>
        <v>0</v>
      </c>
      <c r="O32" s="250" t="e">
        <f t="shared" si="6"/>
        <v>#DIV/0!</v>
      </c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246"/>
      <c r="BA32" s="246"/>
      <c r="BB32" s="246"/>
      <c r="BC32" s="246"/>
      <c r="BD32" s="246"/>
      <c r="BE32" s="246"/>
      <c r="BF32" s="246"/>
      <c r="BG32" s="246"/>
      <c r="BH32" s="246"/>
      <c r="BI32" s="246"/>
      <c r="BJ32" s="246"/>
      <c r="BK32" s="246"/>
      <c r="BL32" s="246"/>
      <c r="BM32" s="246"/>
      <c r="BN32" s="246"/>
      <c r="BO32" s="246"/>
      <c r="BP32" s="246"/>
      <c r="BQ32" s="246"/>
      <c r="BR32" s="246"/>
      <c r="BS32" s="246"/>
      <c r="BT32" s="246"/>
      <c r="BU32" s="246"/>
      <c r="BV32" s="246"/>
      <c r="BW32" s="246"/>
      <c r="BX32" s="246"/>
      <c r="BY32" s="246"/>
      <c r="BZ32" s="246"/>
      <c r="CA32" s="246"/>
      <c r="CB32" s="246"/>
      <c r="CC32" s="246"/>
      <c r="CD32" s="246"/>
      <c r="CE32" s="246"/>
      <c r="CF32" s="246"/>
      <c r="CG32" s="246"/>
      <c r="CH32" s="246"/>
      <c r="CI32" s="246"/>
      <c r="CJ32" s="246"/>
      <c r="CK32" s="246"/>
      <c r="CL32" s="246"/>
      <c r="CM32" s="246"/>
      <c r="CN32" s="246"/>
      <c r="CO32" s="246"/>
      <c r="CP32" s="246"/>
      <c r="CQ32" s="246"/>
      <c r="CR32" s="246"/>
      <c r="CS32" s="246"/>
      <c r="CT32" s="246"/>
      <c r="CU32" s="246"/>
      <c r="CV32" s="246"/>
      <c r="CW32" s="246"/>
      <c r="CX32" s="246"/>
      <c r="CY32" s="246"/>
      <c r="CZ32" s="246"/>
      <c r="DA32" s="246"/>
      <c r="DB32" s="246"/>
      <c r="DC32" s="246"/>
      <c r="DD32" s="246"/>
      <c r="DE32" s="246"/>
      <c r="DF32" s="246"/>
      <c r="DG32" s="246"/>
      <c r="DH32" s="246"/>
      <c r="DI32" s="246"/>
      <c r="DJ32" s="246"/>
      <c r="DK32" s="246"/>
      <c r="DL32" s="246"/>
      <c r="DM32" s="246"/>
      <c r="DN32" s="246"/>
      <c r="DO32" s="246"/>
      <c r="DP32" s="246"/>
      <c r="DQ32" s="246"/>
      <c r="DR32" s="246"/>
      <c r="DS32" s="246"/>
      <c r="DT32" s="246"/>
      <c r="DU32" s="246"/>
      <c r="DV32" s="246"/>
      <c r="DW32" s="246"/>
      <c r="DX32" s="246"/>
      <c r="DY32" s="246"/>
      <c r="DZ32" s="246"/>
      <c r="EA32" s="246"/>
      <c r="EB32" s="246"/>
      <c r="EC32" s="246"/>
      <c r="ED32" s="246"/>
      <c r="EE32" s="246"/>
      <c r="EF32" s="246"/>
      <c r="EG32" s="246"/>
      <c r="EH32" s="246"/>
      <c r="EI32" s="246"/>
      <c r="EJ32" s="246"/>
      <c r="EK32" s="246"/>
      <c r="EL32" s="246"/>
      <c r="EM32" s="246"/>
      <c r="EN32" s="246"/>
      <c r="EO32" s="246"/>
      <c r="EP32" s="246"/>
      <c r="EQ32" s="246"/>
      <c r="ER32" s="246"/>
      <c r="ES32" s="246"/>
      <c r="ET32" s="246"/>
      <c r="EU32" s="246"/>
      <c r="EV32" s="246"/>
      <c r="EW32" s="246"/>
      <c r="EX32" s="246"/>
      <c r="EY32" s="246"/>
      <c r="EZ32" s="246"/>
      <c r="FA32" s="246"/>
      <c r="FB32" s="246"/>
      <c r="FC32" s="246"/>
      <c r="FD32" s="246"/>
      <c r="FE32" s="246"/>
      <c r="FF32" s="246"/>
      <c r="FG32" s="246"/>
      <c r="FH32" s="246"/>
      <c r="FI32" s="246"/>
      <c r="FJ32" s="246"/>
      <c r="FK32" s="246"/>
      <c r="FL32" s="246"/>
      <c r="FM32" s="246"/>
      <c r="FN32" s="246"/>
      <c r="FO32" s="246"/>
      <c r="FP32" s="246"/>
      <c r="FQ32" s="246"/>
      <c r="FR32" s="246"/>
      <c r="FS32" s="246"/>
      <c r="FT32" s="246"/>
      <c r="FU32" s="246"/>
      <c r="FV32" s="246"/>
      <c r="FW32" s="246"/>
      <c r="FX32" s="246"/>
      <c r="FY32" s="246"/>
      <c r="FZ32" s="246"/>
      <c r="GA32" s="246"/>
      <c r="GB32" s="246"/>
      <c r="GC32" s="246"/>
      <c r="GD32" s="246"/>
      <c r="GE32" s="246"/>
      <c r="GF32" s="246"/>
      <c r="GG32" s="246"/>
      <c r="GH32" s="246"/>
      <c r="GI32" s="246"/>
      <c r="GJ32" s="246"/>
      <c r="GK32" s="246"/>
      <c r="GL32" s="246"/>
      <c r="GM32" s="246"/>
      <c r="GN32" s="246"/>
      <c r="GO32" s="246"/>
      <c r="GP32" s="246"/>
      <c r="GQ32" s="246"/>
      <c r="GR32" s="246"/>
      <c r="GS32" s="246"/>
      <c r="GT32" s="246"/>
      <c r="GU32" s="246"/>
      <c r="GV32" s="246"/>
      <c r="GW32" s="246"/>
      <c r="GX32" s="246"/>
      <c r="GY32" s="246"/>
      <c r="GZ32" s="246"/>
      <c r="HA32" s="246"/>
      <c r="HB32" s="246"/>
      <c r="HC32" s="246"/>
      <c r="HD32" s="246"/>
      <c r="HE32" s="246"/>
      <c r="HF32" s="246"/>
      <c r="HG32" s="246"/>
      <c r="HH32" s="246"/>
      <c r="HI32" s="246"/>
      <c r="HJ32" s="246"/>
      <c r="HK32" s="246"/>
      <c r="HL32" s="246"/>
      <c r="HM32" s="246"/>
      <c r="HN32" s="246"/>
      <c r="HO32" s="246"/>
      <c r="HP32" s="246"/>
      <c r="HQ32" s="246"/>
      <c r="HR32" s="246"/>
      <c r="HS32" s="246"/>
      <c r="HT32" s="246"/>
      <c r="HU32" s="246"/>
      <c r="HV32" s="246"/>
      <c r="HW32" s="246"/>
      <c r="HX32" s="246"/>
      <c r="HY32" s="246"/>
      <c r="HZ32" s="246"/>
      <c r="IA32" s="246"/>
      <c r="IB32" s="246"/>
      <c r="IC32" s="246"/>
      <c r="ID32" s="246"/>
      <c r="IE32" s="246"/>
      <c r="IF32" s="246"/>
      <c r="IG32" s="246"/>
      <c r="IH32" s="246"/>
      <c r="II32" s="246"/>
      <c r="IJ32" s="246"/>
      <c r="IK32" s="246"/>
      <c r="IL32" s="246"/>
      <c r="IM32" s="246"/>
      <c r="IN32" s="246"/>
      <c r="IO32" s="246"/>
      <c r="IP32" s="246"/>
      <c r="IQ32" s="246"/>
      <c r="IR32" s="246"/>
      <c r="IS32" s="246"/>
      <c r="IT32" s="246"/>
      <c r="IU32" s="246"/>
      <c r="IV32" s="246"/>
    </row>
    <row r="33" spans="1:256" ht="16.5">
      <c r="A33" s="416" t="s">
        <v>370</v>
      </c>
      <c r="B33" s="292">
        <v>0</v>
      </c>
      <c r="C33" s="292">
        <v>0</v>
      </c>
      <c r="D33" s="292">
        <f>B33+C33</f>
        <v>0</v>
      </c>
      <c r="E33" s="292">
        <f>2630906+83976+20197</f>
        <v>2735079</v>
      </c>
      <c r="F33" s="292">
        <f>855549+151158</f>
        <v>1006707</v>
      </c>
      <c r="G33" s="292">
        <f>E33+F33</f>
        <v>3741786</v>
      </c>
      <c r="H33" s="241"/>
      <c r="I33" s="241"/>
      <c r="J33" s="241">
        <f t="shared" si="4"/>
        <v>0</v>
      </c>
      <c r="K33" s="241"/>
      <c r="L33" s="241"/>
      <c r="M33" s="241"/>
      <c r="N33" s="241">
        <f t="shared" si="5"/>
        <v>0</v>
      </c>
      <c r="O33" s="250" t="e">
        <f t="shared" si="6"/>
        <v>#DIV/0!</v>
      </c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  <c r="AO33" s="246"/>
      <c r="AP33" s="246"/>
      <c r="AQ33" s="246"/>
      <c r="AR33" s="246"/>
      <c r="AS33" s="246"/>
      <c r="AT33" s="246"/>
      <c r="AU33" s="246"/>
      <c r="AV33" s="246"/>
      <c r="AW33" s="246"/>
      <c r="AX33" s="246"/>
      <c r="AY33" s="246"/>
      <c r="AZ33" s="246"/>
      <c r="BA33" s="246"/>
      <c r="BB33" s="246"/>
      <c r="BC33" s="246"/>
      <c r="BD33" s="246"/>
      <c r="BE33" s="246"/>
      <c r="BF33" s="246"/>
      <c r="BG33" s="246"/>
      <c r="BH33" s="246"/>
      <c r="BI33" s="246"/>
      <c r="BJ33" s="246"/>
      <c r="BK33" s="246"/>
      <c r="BL33" s="246"/>
      <c r="BM33" s="246"/>
      <c r="BN33" s="246"/>
      <c r="BO33" s="246"/>
      <c r="BP33" s="246"/>
      <c r="BQ33" s="246"/>
      <c r="BR33" s="246"/>
      <c r="BS33" s="246"/>
      <c r="BT33" s="246"/>
      <c r="BU33" s="246"/>
      <c r="BV33" s="246"/>
      <c r="BW33" s="246"/>
      <c r="BX33" s="246"/>
      <c r="BY33" s="246"/>
      <c r="BZ33" s="246"/>
      <c r="CA33" s="246"/>
      <c r="CB33" s="246"/>
      <c r="CC33" s="246"/>
      <c r="CD33" s="246"/>
      <c r="CE33" s="246"/>
      <c r="CF33" s="246"/>
      <c r="CG33" s="246"/>
      <c r="CH33" s="246"/>
      <c r="CI33" s="246"/>
      <c r="CJ33" s="246"/>
      <c r="CK33" s="246"/>
      <c r="CL33" s="246"/>
      <c r="CM33" s="246"/>
      <c r="CN33" s="246"/>
      <c r="CO33" s="246"/>
      <c r="CP33" s="246"/>
      <c r="CQ33" s="246"/>
      <c r="CR33" s="246"/>
      <c r="CS33" s="246"/>
      <c r="CT33" s="246"/>
      <c r="CU33" s="246"/>
      <c r="CV33" s="246"/>
      <c r="CW33" s="246"/>
      <c r="CX33" s="246"/>
      <c r="CY33" s="246"/>
      <c r="CZ33" s="246"/>
      <c r="DA33" s="246"/>
      <c r="DB33" s="246"/>
      <c r="DC33" s="246"/>
      <c r="DD33" s="246"/>
      <c r="DE33" s="246"/>
      <c r="DF33" s="246"/>
      <c r="DG33" s="246"/>
      <c r="DH33" s="246"/>
      <c r="DI33" s="246"/>
      <c r="DJ33" s="246"/>
      <c r="DK33" s="246"/>
      <c r="DL33" s="246"/>
      <c r="DM33" s="246"/>
      <c r="DN33" s="246"/>
      <c r="DO33" s="246"/>
      <c r="DP33" s="246"/>
      <c r="DQ33" s="246"/>
      <c r="DR33" s="246"/>
      <c r="DS33" s="246"/>
      <c r="DT33" s="246"/>
      <c r="DU33" s="246"/>
      <c r="DV33" s="246"/>
      <c r="DW33" s="246"/>
      <c r="DX33" s="246"/>
      <c r="DY33" s="246"/>
      <c r="DZ33" s="246"/>
      <c r="EA33" s="246"/>
      <c r="EB33" s="246"/>
      <c r="EC33" s="246"/>
      <c r="ED33" s="246"/>
      <c r="EE33" s="246"/>
      <c r="EF33" s="246"/>
      <c r="EG33" s="246"/>
      <c r="EH33" s="246"/>
      <c r="EI33" s="246"/>
      <c r="EJ33" s="246"/>
      <c r="EK33" s="246"/>
      <c r="EL33" s="246"/>
      <c r="EM33" s="246"/>
      <c r="EN33" s="246"/>
      <c r="EO33" s="246"/>
      <c r="EP33" s="246"/>
      <c r="EQ33" s="246"/>
      <c r="ER33" s="246"/>
      <c r="ES33" s="246"/>
      <c r="ET33" s="246"/>
      <c r="EU33" s="246"/>
      <c r="EV33" s="246"/>
      <c r="EW33" s="246"/>
      <c r="EX33" s="246"/>
      <c r="EY33" s="246"/>
      <c r="EZ33" s="246"/>
      <c r="FA33" s="246"/>
      <c r="FB33" s="246"/>
      <c r="FC33" s="246"/>
      <c r="FD33" s="246"/>
      <c r="FE33" s="246"/>
      <c r="FF33" s="246"/>
      <c r="FG33" s="246"/>
      <c r="FH33" s="246"/>
      <c r="FI33" s="246"/>
      <c r="FJ33" s="246"/>
      <c r="FK33" s="246"/>
      <c r="FL33" s="246"/>
      <c r="FM33" s="246"/>
      <c r="FN33" s="246"/>
      <c r="FO33" s="246"/>
      <c r="FP33" s="246"/>
      <c r="FQ33" s="246"/>
      <c r="FR33" s="246"/>
      <c r="FS33" s="246"/>
      <c r="FT33" s="246"/>
      <c r="FU33" s="246"/>
      <c r="FV33" s="246"/>
      <c r="FW33" s="246"/>
      <c r="FX33" s="246"/>
      <c r="FY33" s="246"/>
      <c r="FZ33" s="246"/>
      <c r="GA33" s="246"/>
      <c r="GB33" s="246"/>
      <c r="GC33" s="246"/>
      <c r="GD33" s="246"/>
      <c r="GE33" s="246"/>
      <c r="GF33" s="246"/>
      <c r="GG33" s="246"/>
      <c r="GH33" s="246"/>
      <c r="GI33" s="246"/>
      <c r="GJ33" s="246"/>
      <c r="GK33" s="246"/>
      <c r="GL33" s="246"/>
      <c r="GM33" s="246"/>
      <c r="GN33" s="246"/>
      <c r="GO33" s="246"/>
      <c r="GP33" s="246"/>
      <c r="GQ33" s="246"/>
      <c r="GR33" s="246"/>
      <c r="GS33" s="246"/>
      <c r="GT33" s="246"/>
      <c r="GU33" s="246"/>
      <c r="GV33" s="246"/>
      <c r="GW33" s="246"/>
      <c r="GX33" s="246"/>
      <c r="GY33" s="246"/>
      <c r="GZ33" s="246"/>
      <c r="HA33" s="246"/>
      <c r="HB33" s="246"/>
      <c r="HC33" s="246"/>
      <c r="HD33" s="246"/>
      <c r="HE33" s="246"/>
      <c r="HF33" s="246"/>
      <c r="HG33" s="246"/>
      <c r="HH33" s="246"/>
      <c r="HI33" s="246"/>
      <c r="HJ33" s="246"/>
      <c r="HK33" s="246"/>
      <c r="HL33" s="246"/>
      <c r="HM33" s="246"/>
      <c r="HN33" s="246"/>
      <c r="HO33" s="246"/>
      <c r="HP33" s="246"/>
      <c r="HQ33" s="246"/>
      <c r="HR33" s="246"/>
      <c r="HS33" s="246"/>
      <c r="HT33" s="246"/>
      <c r="HU33" s="246"/>
      <c r="HV33" s="246"/>
      <c r="HW33" s="246"/>
      <c r="HX33" s="246"/>
      <c r="HY33" s="246"/>
      <c r="HZ33" s="246"/>
      <c r="IA33" s="246"/>
      <c r="IB33" s="246"/>
      <c r="IC33" s="246"/>
      <c r="ID33" s="246"/>
      <c r="IE33" s="246"/>
      <c r="IF33" s="246"/>
      <c r="IG33" s="246"/>
      <c r="IH33" s="246"/>
      <c r="II33" s="246"/>
      <c r="IJ33" s="246"/>
      <c r="IK33" s="246"/>
      <c r="IL33" s="246"/>
      <c r="IM33" s="246"/>
      <c r="IN33" s="246"/>
      <c r="IO33" s="246"/>
      <c r="IP33" s="246"/>
      <c r="IQ33" s="246"/>
      <c r="IR33" s="246"/>
      <c r="IS33" s="246"/>
      <c r="IT33" s="246"/>
      <c r="IU33" s="246"/>
      <c r="IV33" s="246"/>
    </row>
    <row r="34" spans="1:256" ht="16.5">
      <c r="A34" s="415" t="s">
        <v>373</v>
      </c>
      <c r="B34" s="288">
        <f aca="true" t="shared" si="7" ref="B34:G34">SUM(B29:B33)</f>
        <v>0</v>
      </c>
      <c r="C34" s="288">
        <f t="shared" si="7"/>
        <v>0</v>
      </c>
      <c r="D34" s="288">
        <f t="shared" si="7"/>
        <v>0</v>
      </c>
      <c r="E34" s="288">
        <f t="shared" si="7"/>
        <v>12865000</v>
      </c>
      <c r="F34" s="288">
        <f t="shared" si="7"/>
        <v>4985334</v>
      </c>
      <c r="G34" s="288">
        <f t="shared" si="7"/>
        <v>17850334</v>
      </c>
      <c r="H34" s="242">
        <f aca="true" t="shared" si="8" ref="H34:N34">SUM(H29:H33)</f>
        <v>0</v>
      </c>
      <c r="I34" s="242">
        <f t="shared" si="8"/>
        <v>0</v>
      </c>
      <c r="J34" s="242">
        <f t="shared" si="8"/>
        <v>0</v>
      </c>
      <c r="K34" s="242">
        <f t="shared" si="8"/>
        <v>0</v>
      </c>
      <c r="L34" s="242">
        <f t="shared" si="8"/>
        <v>0</v>
      </c>
      <c r="M34" s="242">
        <f t="shared" si="8"/>
        <v>0</v>
      </c>
      <c r="N34" s="242">
        <f t="shared" si="8"/>
        <v>0</v>
      </c>
      <c r="O34" s="251" t="e">
        <f t="shared" si="6"/>
        <v>#DIV/0!</v>
      </c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  <c r="AO34" s="246"/>
      <c r="AP34" s="246"/>
      <c r="AQ34" s="246"/>
      <c r="AR34" s="246"/>
      <c r="AS34" s="246"/>
      <c r="AT34" s="246"/>
      <c r="AU34" s="246"/>
      <c r="AV34" s="246"/>
      <c r="AW34" s="246"/>
      <c r="AX34" s="246"/>
      <c r="AY34" s="246"/>
      <c r="AZ34" s="246"/>
      <c r="BA34" s="246"/>
      <c r="BB34" s="246"/>
      <c r="BC34" s="246"/>
      <c r="BD34" s="246"/>
      <c r="BE34" s="246"/>
      <c r="BF34" s="246"/>
      <c r="BG34" s="246"/>
      <c r="BH34" s="246"/>
      <c r="BI34" s="246"/>
      <c r="BJ34" s="246"/>
      <c r="BK34" s="246"/>
      <c r="BL34" s="246"/>
      <c r="BM34" s="246"/>
      <c r="BN34" s="246"/>
      <c r="BO34" s="246"/>
      <c r="BP34" s="246"/>
      <c r="BQ34" s="246"/>
      <c r="BR34" s="246"/>
      <c r="BS34" s="246"/>
      <c r="BT34" s="246"/>
      <c r="BU34" s="246"/>
      <c r="BV34" s="246"/>
      <c r="BW34" s="246"/>
      <c r="BX34" s="246"/>
      <c r="BY34" s="246"/>
      <c r="BZ34" s="246"/>
      <c r="CA34" s="246"/>
      <c r="CB34" s="246"/>
      <c r="CC34" s="246"/>
      <c r="CD34" s="246"/>
      <c r="CE34" s="246"/>
      <c r="CF34" s="246"/>
      <c r="CG34" s="246"/>
      <c r="CH34" s="246"/>
      <c r="CI34" s="246"/>
      <c r="CJ34" s="246"/>
      <c r="CK34" s="246"/>
      <c r="CL34" s="246"/>
      <c r="CM34" s="246"/>
      <c r="CN34" s="246"/>
      <c r="CO34" s="246"/>
      <c r="CP34" s="246"/>
      <c r="CQ34" s="246"/>
      <c r="CR34" s="246"/>
      <c r="CS34" s="246"/>
      <c r="CT34" s="246"/>
      <c r="CU34" s="246"/>
      <c r="CV34" s="246"/>
      <c r="CW34" s="246"/>
      <c r="CX34" s="246"/>
      <c r="CY34" s="246"/>
      <c r="CZ34" s="246"/>
      <c r="DA34" s="246"/>
      <c r="DB34" s="246"/>
      <c r="DC34" s="246"/>
      <c r="DD34" s="246"/>
      <c r="DE34" s="246"/>
      <c r="DF34" s="246"/>
      <c r="DG34" s="246"/>
      <c r="DH34" s="246"/>
      <c r="DI34" s="246"/>
      <c r="DJ34" s="246"/>
      <c r="DK34" s="246"/>
      <c r="DL34" s="246"/>
      <c r="DM34" s="246"/>
      <c r="DN34" s="246"/>
      <c r="DO34" s="246"/>
      <c r="DP34" s="246"/>
      <c r="DQ34" s="246"/>
      <c r="DR34" s="246"/>
      <c r="DS34" s="246"/>
      <c r="DT34" s="246"/>
      <c r="DU34" s="246"/>
      <c r="DV34" s="246"/>
      <c r="DW34" s="246"/>
      <c r="DX34" s="246"/>
      <c r="DY34" s="246"/>
      <c r="DZ34" s="246"/>
      <c r="EA34" s="246"/>
      <c r="EB34" s="246"/>
      <c r="EC34" s="246"/>
      <c r="ED34" s="246"/>
      <c r="EE34" s="246"/>
      <c r="EF34" s="246"/>
      <c r="EG34" s="246"/>
      <c r="EH34" s="246"/>
      <c r="EI34" s="246"/>
      <c r="EJ34" s="246"/>
      <c r="EK34" s="246"/>
      <c r="EL34" s="246"/>
      <c r="EM34" s="246"/>
      <c r="EN34" s="246"/>
      <c r="EO34" s="246"/>
      <c r="EP34" s="246"/>
      <c r="EQ34" s="246"/>
      <c r="ER34" s="246"/>
      <c r="ES34" s="246"/>
      <c r="ET34" s="246"/>
      <c r="EU34" s="246"/>
      <c r="EV34" s="246"/>
      <c r="EW34" s="246"/>
      <c r="EX34" s="246"/>
      <c r="EY34" s="246"/>
      <c r="EZ34" s="246"/>
      <c r="FA34" s="246"/>
      <c r="FB34" s="246"/>
      <c r="FC34" s="246"/>
      <c r="FD34" s="246"/>
      <c r="FE34" s="246"/>
      <c r="FF34" s="246"/>
      <c r="FG34" s="246"/>
      <c r="FH34" s="246"/>
      <c r="FI34" s="246"/>
      <c r="FJ34" s="246"/>
      <c r="FK34" s="246"/>
      <c r="FL34" s="246"/>
      <c r="FM34" s="246"/>
      <c r="FN34" s="246"/>
      <c r="FO34" s="246"/>
      <c r="FP34" s="246"/>
      <c r="FQ34" s="246"/>
      <c r="FR34" s="246"/>
      <c r="FS34" s="246"/>
      <c r="FT34" s="246"/>
      <c r="FU34" s="246"/>
      <c r="FV34" s="246"/>
      <c r="FW34" s="246"/>
      <c r="FX34" s="246"/>
      <c r="FY34" s="246"/>
      <c r="FZ34" s="246"/>
      <c r="GA34" s="246"/>
      <c r="GB34" s="246"/>
      <c r="GC34" s="246"/>
      <c r="GD34" s="246"/>
      <c r="GE34" s="246"/>
      <c r="GF34" s="246"/>
      <c r="GG34" s="246"/>
      <c r="GH34" s="246"/>
      <c r="GI34" s="246"/>
      <c r="GJ34" s="246"/>
      <c r="GK34" s="246"/>
      <c r="GL34" s="246"/>
      <c r="GM34" s="246"/>
      <c r="GN34" s="246"/>
      <c r="GO34" s="246"/>
      <c r="GP34" s="246"/>
      <c r="GQ34" s="246"/>
      <c r="GR34" s="246"/>
      <c r="GS34" s="246"/>
      <c r="GT34" s="246"/>
      <c r="GU34" s="246"/>
      <c r="GV34" s="246"/>
      <c r="GW34" s="246"/>
      <c r="GX34" s="246"/>
      <c r="GY34" s="246"/>
      <c r="GZ34" s="246"/>
      <c r="HA34" s="246"/>
      <c r="HB34" s="246"/>
      <c r="HC34" s="246"/>
      <c r="HD34" s="246"/>
      <c r="HE34" s="246"/>
      <c r="HF34" s="246"/>
      <c r="HG34" s="246"/>
      <c r="HH34" s="246"/>
      <c r="HI34" s="246"/>
      <c r="HJ34" s="246"/>
      <c r="HK34" s="246"/>
      <c r="HL34" s="246"/>
      <c r="HM34" s="246"/>
      <c r="HN34" s="246"/>
      <c r="HO34" s="246"/>
      <c r="HP34" s="246"/>
      <c r="HQ34" s="246"/>
      <c r="HR34" s="246"/>
      <c r="HS34" s="246"/>
      <c r="HT34" s="246"/>
      <c r="HU34" s="246"/>
      <c r="HV34" s="246"/>
      <c r="HW34" s="246"/>
      <c r="HX34" s="246"/>
      <c r="HY34" s="246"/>
      <c r="HZ34" s="246"/>
      <c r="IA34" s="246"/>
      <c r="IB34" s="246"/>
      <c r="IC34" s="246"/>
      <c r="ID34" s="246"/>
      <c r="IE34" s="246"/>
      <c r="IF34" s="246"/>
      <c r="IG34" s="246"/>
      <c r="IH34" s="246"/>
      <c r="II34" s="246"/>
      <c r="IJ34" s="246"/>
      <c r="IK34" s="246"/>
      <c r="IL34" s="246"/>
      <c r="IM34" s="246"/>
      <c r="IN34" s="246"/>
      <c r="IO34" s="246"/>
      <c r="IP34" s="246"/>
      <c r="IQ34" s="246"/>
      <c r="IR34" s="246"/>
      <c r="IS34" s="246"/>
      <c r="IT34" s="246"/>
      <c r="IU34" s="246"/>
      <c r="IV34" s="246"/>
    </row>
    <row r="35" spans="1:256" ht="16.5">
      <c r="A35" s="416" t="s">
        <v>402</v>
      </c>
      <c r="B35" s="292"/>
      <c r="C35" s="292"/>
      <c r="D35" s="292">
        <f>B35+C35</f>
        <v>0</v>
      </c>
      <c r="E35" s="292">
        <v>0</v>
      </c>
      <c r="F35" s="292">
        <v>897795</v>
      </c>
      <c r="G35" s="292">
        <f t="shared" si="3"/>
        <v>897795</v>
      </c>
      <c r="H35" s="241"/>
      <c r="I35" s="241"/>
      <c r="J35" s="241">
        <f t="shared" si="4"/>
        <v>0</v>
      </c>
      <c r="K35" s="241"/>
      <c r="L35" s="241"/>
      <c r="M35" s="241"/>
      <c r="N35" s="241">
        <f t="shared" si="5"/>
        <v>0</v>
      </c>
      <c r="O35" s="250" t="e">
        <f t="shared" si="6"/>
        <v>#DIV/0!</v>
      </c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O35" s="246"/>
      <c r="AP35" s="246"/>
      <c r="AQ35" s="246"/>
      <c r="AR35" s="246"/>
      <c r="AS35" s="246"/>
      <c r="AT35" s="246"/>
      <c r="AU35" s="246"/>
      <c r="AV35" s="246"/>
      <c r="AW35" s="246"/>
      <c r="AX35" s="246"/>
      <c r="AY35" s="246"/>
      <c r="AZ35" s="246"/>
      <c r="BA35" s="246"/>
      <c r="BB35" s="246"/>
      <c r="BC35" s="246"/>
      <c r="BD35" s="246"/>
      <c r="BE35" s="246"/>
      <c r="BF35" s="246"/>
      <c r="BG35" s="246"/>
      <c r="BH35" s="246"/>
      <c r="BI35" s="246"/>
      <c r="BJ35" s="246"/>
      <c r="BK35" s="246"/>
      <c r="BL35" s="246"/>
      <c r="BM35" s="246"/>
      <c r="BN35" s="246"/>
      <c r="BO35" s="246"/>
      <c r="BP35" s="246"/>
      <c r="BQ35" s="246"/>
      <c r="BR35" s="246"/>
      <c r="BS35" s="246"/>
      <c r="BT35" s="246"/>
      <c r="BU35" s="246"/>
      <c r="BV35" s="246"/>
      <c r="BW35" s="246"/>
      <c r="BX35" s="246"/>
      <c r="BY35" s="246"/>
      <c r="BZ35" s="246"/>
      <c r="CA35" s="246"/>
      <c r="CB35" s="246"/>
      <c r="CC35" s="246"/>
      <c r="CD35" s="246"/>
      <c r="CE35" s="246"/>
      <c r="CF35" s="246"/>
      <c r="CG35" s="246"/>
      <c r="CH35" s="246"/>
      <c r="CI35" s="246"/>
      <c r="CJ35" s="246"/>
      <c r="CK35" s="246"/>
      <c r="CL35" s="246"/>
      <c r="CM35" s="246"/>
      <c r="CN35" s="246"/>
      <c r="CO35" s="246"/>
      <c r="CP35" s="246"/>
      <c r="CQ35" s="246"/>
      <c r="CR35" s="246"/>
      <c r="CS35" s="246"/>
      <c r="CT35" s="246"/>
      <c r="CU35" s="246"/>
      <c r="CV35" s="246"/>
      <c r="CW35" s="246"/>
      <c r="CX35" s="246"/>
      <c r="CY35" s="246"/>
      <c r="CZ35" s="246"/>
      <c r="DA35" s="246"/>
      <c r="DB35" s="246"/>
      <c r="DC35" s="246"/>
      <c r="DD35" s="246"/>
      <c r="DE35" s="246"/>
      <c r="DF35" s="246"/>
      <c r="DG35" s="246"/>
      <c r="DH35" s="246"/>
      <c r="DI35" s="246"/>
      <c r="DJ35" s="246"/>
      <c r="DK35" s="246"/>
      <c r="DL35" s="246"/>
      <c r="DM35" s="246"/>
      <c r="DN35" s="246"/>
      <c r="DO35" s="246"/>
      <c r="DP35" s="246"/>
      <c r="DQ35" s="246"/>
      <c r="DR35" s="246"/>
      <c r="DS35" s="246"/>
      <c r="DT35" s="246"/>
      <c r="DU35" s="246"/>
      <c r="DV35" s="246"/>
      <c r="DW35" s="246"/>
      <c r="DX35" s="246"/>
      <c r="DY35" s="246"/>
      <c r="DZ35" s="246"/>
      <c r="EA35" s="246"/>
      <c r="EB35" s="246"/>
      <c r="EC35" s="246"/>
      <c r="ED35" s="246"/>
      <c r="EE35" s="246"/>
      <c r="EF35" s="246"/>
      <c r="EG35" s="246"/>
      <c r="EH35" s="246"/>
      <c r="EI35" s="246"/>
      <c r="EJ35" s="246"/>
      <c r="EK35" s="246"/>
      <c r="EL35" s="246"/>
      <c r="EM35" s="246"/>
      <c r="EN35" s="246"/>
      <c r="EO35" s="246"/>
      <c r="EP35" s="246"/>
      <c r="EQ35" s="246"/>
      <c r="ER35" s="246"/>
      <c r="ES35" s="246"/>
      <c r="ET35" s="246"/>
      <c r="EU35" s="246"/>
      <c r="EV35" s="246"/>
      <c r="EW35" s="246"/>
      <c r="EX35" s="246"/>
      <c r="EY35" s="246"/>
      <c r="EZ35" s="246"/>
      <c r="FA35" s="246"/>
      <c r="FB35" s="246"/>
      <c r="FC35" s="246"/>
      <c r="FD35" s="246"/>
      <c r="FE35" s="246"/>
      <c r="FF35" s="246"/>
      <c r="FG35" s="246"/>
      <c r="FH35" s="246"/>
      <c r="FI35" s="246"/>
      <c r="FJ35" s="246"/>
      <c r="FK35" s="246"/>
      <c r="FL35" s="246"/>
      <c r="FM35" s="246"/>
      <c r="FN35" s="246"/>
      <c r="FO35" s="246"/>
      <c r="FP35" s="246"/>
      <c r="FQ35" s="246"/>
      <c r="FR35" s="246"/>
      <c r="FS35" s="246"/>
      <c r="FT35" s="246"/>
      <c r="FU35" s="246"/>
      <c r="FV35" s="246"/>
      <c r="FW35" s="246"/>
      <c r="FX35" s="246"/>
      <c r="FY35" s="246"/>
      <c r="FZ35" s="246"/>
      <c r="GA35" s="246"/>
      <c r="GB35" s="246"/>
      <c r="GC35" s="246"/>
      <c r="GD35" s="246"/>
      <c r="GE35" s="246"/>
      <c r="GF35" s="246"/>
      <c r="GG35" s="246"/>
      <c r="GH35" s="246"/>
      <c r="GI35" s="246"/>
      <c r="GJ35" s="246"/>
      <c r="GK35" s="246"/>
      <c r="GL35" s="246"/>
      <c r="GM35" s="246"/>
      <c r="GN35" s="246"/>
      <c r="GO35" s="246"/>
      <c r="GP35" s="246"/>
      <c r="GQ35" s="246"/>
      <c r="GR35" s="246"/>
      <c r="GS35" s="246"/>
      <c r="GT35" s="246"/>
      <c r="GU35" s="246"/>
      <c r="GV35" s="246"/>
      <c r="GW35" s="246"/>
      <c r="GX35" s="246"/>
      <c r="GY35" s="246"/>
      <c r="GZ35" s="246"/>
      <c r="HA35" s="246"/>
      <c r="HB35" s="246"/>
      <c r="HC35" s="246"/>
      <c r="HD35" s="246"/>
      <c r="HE35" s="246"/>
      <c r="HF35" s="246"/>
      <c r="HG35" s="246"/>
      <c r="HH35" s="246"/>
      <c r="HI35" s="246"/>
      <c r="HJ35" s="246"/>
      <c r="HK35" s="246"/>
      <c r="HL35" s="246"/>
      <c r="HM35" s="246"/>
      <c r="HN35" s="246"/>
      <c r="HO35" s="246"/>
      <c r="HP35" s="246"/>
      <c r="HQ35" s="246"/>
      <c r="HR35" s="246"/>
      <c r="HS35" s="246"/>
      <c r="HT35" s="246"/>
      <c r="HU35" s="246"/>
      <c r="HV35" s="246"/>
      <c r="HW35" s="246"/>
      <c r="HX35" s="246"/>
      <c r="HY35" s="246"/>
      <c r="HZ35" s="246"/>
      <c r="IA35" s="246"/>
      <c r="IB35" s="246"/>
      <c r="IC35" s="246"/>
      <c r="ID35" s="246"/>
      <c r="IE35" s="246"/>
      <c r="IF35" s="246"/>
      <c r="IG35" s="246"/>
      <c r="IH35" s="246"/>
      <c r="II35" s="246"/>
      <c r="IJ35" s="246"/>
      <c r="IK35" s="246"/>
      <c r="IL35" s="246"/>
      <c r="IM35" s="246"/>
      <c r="IN35" s="246"/>
      <c r="IO35" s="246"/>
      <c r="IP35" s="246"/>
      <c r="IQ35" s="246"/>
      <c r="IR35" s="246"/>
      <c r="IS35" s="246"/>
      <c r="IT35" s="246"/>
      <c r="IU35" s="246"/>
      <c r="IV35" s="246"/>
    </row>
    <row r="36" spans="1:256" ht="16.5">
      <c r="A36" s="416" t="s">
        <v>370</v>
      </c>
      <c r="B36" s="292"/>
      <c r="C36" s="292"/>
      <c r="D36" s="292">
        <f>B36+C36</f>
        <v>0</v>
      </c>
      <c r="E36" s="292">
        <v>0</v>
      </c>
      <c r="F36" s="292">
        <v>242405</v>
      </c>
      <c r="G36" s="292">
        <f t="shared" si="3"/>
        <v>242405</v>
      </c>
      <c r="H36" s="241"/>
      <c r="I36" s="241"/>
      <c r="J36" s="241">
        <f t="shared" si="4"/>
        <v>0</v>
      </c>
      <c r="K36" s="241"/>
      <c r="L36" s="241"/>
      <c r="M36" s="241"/>
      <c r="N36" s="241">
        <f t="shared" si="5"/>
        <v>0</v>
      </c>
      <c r="O36" s="250" t="e">
        <f t="shared" si="6"/>
        <v>#DIV/0!</v>
      </c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  <c r="AY36" s="246"/>
      <c r="AZ36" s="246"/>
      <c r="BA36" s="246"/>
      <c r="BB36" s="246"/>
      <c r="BC36" s="246"/>
      <c r="BD36" s="246"/>
      <c r="BE36" s="246"/>
      <c r="BF36" s="246"/>
      <c r="BG36" s="246"/>
      <c r="BH36" s="246"/>
      <c r="BI36" s="246"/>
      <c r="BJ36" s="246"/>
      <c r="BK36" s="246"/>
      <c r="BL36" s="246"/>
      <c r="BM36" s="246"/>
      <c r="BN36" s="246"/>
      <c r="BO36" s="246"/>
      <c r="BP36" s="246"/>
      <c r="BQ36" s="246"/>
      <c r="BR36" s="246"/>
      <c r="BS36" s="246"/>
      <c r="BT36" s="246"/>
      <c r="BU36" s="246"/>
      <c r="BV36" s="246"/>
      <c r="BW36" s="246"/>
      <c r="BX36" s="246"/>
      <c r="BY36" s="246"/>
      <c r="BZ36" s="246"/>
      <c r="CA36" s="246"/>
      <c r="CB36" s="246"/>
      <c r="CC36" s="246"/>
      <c r="CD36" s="246"/>
      <c r="CE36" s="246"/>
      <c r="CF36" s="246"/>
      <c r="CG36" s="246"/>
      <c r="CH36" s="246"/>
      <c r="CI36" s="246"/>
      <c r="CJ36" s="246"/>
      <c r="CK36" s="246"/>
      <c r="CL36" s="246"/>
      <c r="CM36" s="246"/>
      <c r="CN36" s="246"/>
      <c r="CO36" s="246"/>
      <c r="CP36" s="246"/>
      <c r="CQ36" s="246"/>
      <c r="CR36" s="246"/>
      <c r="CS36" s="246"/>
      <c r="CT36" s="246"/>
      <c r="CU36" s="246"/>
      <c r="CV36" s="246"/>
      <c r="CW36" s="246"/>
      <c r="CX36" s="246"/>
      <c r="CY36" s="246"/>
      <c r="CZ36" s="246"/>
      <c r="DA36" s="246"/>
      <c r="DB36" s="246"/>
      <c r="DC36" s="246"/>
      <c r="DD36" s="246"/>
      <c r="DE36" s="246"/>
      <c r="DF36" s="246"/>
      <c r="DG36" s="246"/>
      <c r="DH36" s="246"/>
      <c r="DI36" s="246"/>
      <c r="DJ36" s="246"/>
      <c r="DK36" s="246"/>
      <c r="DL36" s="246"/>
      <c r="DM36" s="246"/>
      <c r="DN36" s="246"/>
      <c r="DO36" s="246"/>
      <c r="DP36" s="246"/>
      <c r="DQ36" s="246"/>
      <c r="DR36" s="246"/>
      <c r="DS36" s="246"/>
      <c r="DT36" s="246"/>
      <c r="DU36" s="246"/>
      <c r="DV36" s="246"/>
      <c r="DW36" s="246"/>
      <c r="DX36" s="246"/>
      <c r="DY36" s="246"/>
      <c r="DZ36" s="246"/>
      <c r="EA36" s="246"/>
      <c r="EB36" s="246"/>
      <c r="EC36" s="246"/>
      <c r="ED36" s="246"/>
      <c r="EE36" s="246"/>
      <c r="EF36" s="246"/>
      <c r="EG36" s="246"/>
      <c r="EH36" s="246"/>
      <c r="EI36" s="246"/>
      <c r="EJ36" s="246"/>
      <c r="EK36" s="246"/>
      <c r="EL36" s="246"/>
      <c r="EM36" s="246"/>
      <c r="EN36" s="246"/>
      <c r="EO36" s="246"/>
      <c r="EP36" s="246"/>
      <c r="EQ36" s="246"/>
      <c r="ER36" s="246"/>
      <c r="ES36" s="246"/>
      <c r="ET36" s="246"/>
      <c r="EU36" s="246"/>
      <c r="EV36" s="246"/>
      <c r="EW36" s="246"/>
      <c r="EX36" s="246"/>
      <c r="EY36" s="246"/>
      <c r="EZ36" s="246"/>
      <c r="FA36" s="246"/>
      <c r="FB36" s="246"/>
      <c r="FC36" s="246"/>
      <c r="FD36" s="246"/>
      <c r="FE36" s="246"/>
      <c r="FF36" s="246"/>
      <c r="FG36" s="246"/>
      <c r="FH36" s="246"/>
      <c r="FI36" s="246"/>
      <c r="FJ36" s="246"/>
      <c r="FK36" s="246"/>
      <c r="FL36" s="246"/>
      <c r="FM36" s="246"/>
      <c r="FN36" s="246"/>
      <c r="FO36" s="246"/>
      <c r="FP36" s="246"/>
      <c r="FQ36" s="246"/>
      <c r="FR36" s="246"/>
      <c r="FS36" s="246"/>
      <c r="FT36" s="246"/>
      <c r="FU36" s="246"/>
      <c r="FV36" s="246"/>
      <c r="FW36" s="246"/>
      <c r="FX36" s="246"/>
      <c r="FY36" s="246"/>
      <c r="FZ36" s="246"/>
      <c r="GA36" s="246"/>
      <c r="GB36" s="246"/>
      <c r="GC36" s="246"/>
      <c r="GD36" s="246"/>
      <c r="GE36" s="246"/>
      <c r="GF36" s="246"/>
      <c r="GG36" s="246"/>
      <c r="GH36" s="246"/>
      <c r="GI36" s="246"/>
      <c r="GJ36" s="246"/>
      <c r="GK36" s="246"/>
      <c r="GL36" s="246"/>
      <c r="GM36" s="246"/>
      <c r="GN36" s="246"/>
      <c r="GO36" s="246"/>
      <c r="GP36" s="246"/>
      <c r="GQ36" s="246"/>
      <c r="GR36" s="246"/>
      <c r="GS36" s="246"/>
      <c r="GT36" s="246"/>
      <c r="GU36" s="246"/>
      <c r="GV36" s="246"/>
      <c r="GW36" s="246"/>
      <c r="GX36" s="246"/>
      <c r="GY36" s="246"/>
      <c r="GZ36" s="246"/>
      <c r="HA36" s="246"/>
      <c r="HB36" s="246"/>
      <c r="HC36" s="246"/>
      <c r="HD36" s="246"/>
      <c r="HE36" s="246"/>
      <c r="HF36" s="246"/>
      <c r="HG36" s="246"/>
      <c r="HH36" s="246"/>
      <c r="HI36" s="246"/>
      <c r="HJ36" s="246"/>
      <c r="HK36" s="246"/>
      <c r="HL36" s="246"/>
      <c r="HM36" s="246"/>
      <c r="HN36" s="246"/>
      <c r="HO36" s="246"/>
      <c r="HP36" s="246"/>
      <c r="HQ36" s="246"/>
      <c r="HR36" s="246"/>
      <c r="HS36" s="246"/>
      <c r="HT36" s="246"/>
      <c r="HU36" s="246"/>
      <c r="HV36" s="246"/>
      <c r="HW36" s="246"/>
      <c r="HX36" s="246"/>
      <c r="HY36" s="246"/>
      <c r="HZ36" s="246"/>
      <c r="IA36" s="246"/>
      <c r="IB36" s="246"/>
      <c r="IC36" s="246"/>
      <c r="ID36" s="246"/>
      <c r="IE36" s="246"/>
      <c r="IF36" s="246"/>
      <c r="IG36" s="246"/>
      <c r="IH36" s="246"/>
      <c r="II36" s="246"/>
      <c r="IJ36" s="246"/>
      <c r="IK36" s="246"/>
      <c r="IL36" s="246"/>
      <c r="IM36" s="246"/>
      <c r="IN36" s="246"/>
      <c r="IO36" s="246"/>
      <c r="IP36" s="246"/>
      <c r="IQ36" s="246"/>
      <c r="IR36" s="246"/>
      <c r="IS36" s="246"/>
      <c r="IT36" s="246"/>
      <c r="IU36" s="246"/>
      <c r="IV36" s="246"/>
    </row>
    <row r="37" spans="1:256" ht="16.5">
      <c r="A37" s="287" t="s">
        <v>375</v>
      </c>
      <c r="B37" s="288">
        <f>SUM(B35:B36)</f>
        <v>0</v>
      </c>
      <c r="C37" s="288">
        <f>SUM(C35:C36)</f>
        <v>0</v>
      </c>
      <c r="D37" s="288">
        <f>SUM(D35:D36)</f>
        <v>0</v>
      </c>
      <c r="E37" s="288">
        <f>SUM(E35:E36)</f>
        <v>0</v>
      </c>
      <c r="F37" s="288">
        <f aca="true" t="shared" si="9" ref="F37:N37">SUM(F35:F36)</f>
        <v>1140200</v>
      </c>
      <c r="G37" s="288">
        <f t="shared" si="9"/>
        <v>1140200</v>
      </c>
      <c r="H37" s="242">
        <f t="shared" si="9"/>
        <v>0</v>
      </c>
      <c r="I37" s="242">
        <f t="shared" si="9"/>
        <v>0</v>
      </c>
      <c r="J37" s="242">
        <f t="shared" si="9"/>
        <v>0</v>
      </c>
      <c r="K37" s="242">
        <f t="shared" si="9"/>
        <v>0</v>
      </c>
      <c r="L37" s="242">
        <f t="shared" si="9"/>
        <v>0</v>
      </c>
      <c r="M37" s="242">
        <f t="shared" si="9"/>
        <v>0</v>
      </c>
      <c r="N37" s="242">
        <f t="shared" si="9"/>
        <v>0</v>
      </c>
      <c r="O37" s="251" t="e">
        <f t="shared" si="6"/>
        <v>#DIV/0!</v>
      </c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6"/>
      <c r="AS37" s="246"/>
      <c r="AT37" s="246"/>
      <c r="AU37" s="246"/>
      <c r="AV37" s="246"/>
      <c r="AW37" s="246"/>
      <c r="AX37" s="246"/>
      <c r="AY37" s="246"/>
      <c r="AZ37" s="246"/>
      <c r="BA37" s="246"/>
      <c r="BB37" s="246"/>
      <c r="BC37" s="246"/>
      <c r="BD37" s="246"/>
      <c r="BE37" s="246"/>
      <c r="BF37" s="246"/>
      <c r="BG37" s="246"/>
      <c r="BH37" s="246"/>
      <c r="BI37" s="246"/>
      <c r="BJ37" s="246"/>
      <c r="BK37" s="246"/>
      <c r="BL37" s="246"/>
      <c r="BM37" s="246"/>
      <c r="BN37" s="246"/>
      <c r="BO37" s="246"/>
      <c r="BP37" s="246"/>
      <c r="BQ37" s="246"/>
      <c r="BR37" s="246"/>
      <c r="BS37" s="246"/>
      <c r="BT37" s="246"/>
      <c r="BU37" s="246"/>
      <c r="BV37" s="246"/>
      <c r="BW37" s="246"/>
      <c r="BX37" s="246"/>
      <c r="BY37" s="246"/>
      <c r="BZ37" s="246"/>
      <c r="CA37" s="246"/>
      <c r="CB37" s="246"/>
      <c r="CC37" s="246"/>
      <c r="CD37" s="246"/>
      <c r="CE37" s="246"/>
      <c r="CF37" s="246"/>
      <c r="CG37" s="246"/>
      <c r="CH37" s="246"/>
      <c r="CI37" s="246"/>
      <c r="CJ37" s="246"/>
      <c r="CK37" s="246"/>
      <c r="CL37" s="246"/>
      <c r="CM37" s="246"/>
      <c r="CN37" s="246"/>
      <c r="CO37" s="246"/>
      <c r="CP37" s="246"/>
      <c r="CQ37" s="246"/>
      <c r="CR37" s="246"/>
      <c r="CS37" s="246"/>
      <c r="CT37" s="246"/>
      <c r="CU37" s="246"/>
      <c r="CV37" s="246"/>
      <c r="CW37" s="246"/>
      <c r="CX37" s="246"/>
      <c r="CY37" s="246"/>
      <c r="CZ37" s="246"/>
      <c r="DA37" s="246"/>
      <c r="DB37" s="246"/>
      <c r="DC37" s="246"/>
      <c r="DD37" s="246"/>
      <c r="DE37" s="246"/>
      <c r="DF37" s="246"/>
      <c r="DG37" s="246"/>
      <c r="DH37" s="246"/>
      <c r="DI37" s="246"/>
      <c r="DJ37" s="246"/>
      <c r="DK37" s="246"/>
      <c r="DL37" s="246"/>
      <c r="DM37" s="246"/>
      <c r="DN37" s="246"/>
      <c r="DO37" s="246"/>
      <c r="DP37" s="246"/>
      <c r="DQ37" s="246"/>
      <c r="DR37" s="246"/>
      <c r="DS37" s="246"/>
      <c r="DT37" s="246"/>
      <c r="DU37" s="246"/>
      <c r="DV37" s="246"/>
      <c r="DW37" s="246"/>
      <c r="DX37" s="246"/>
      <c r="DY37" s="246"/>
      <c r="DZ37" s="246"/>
      <c r="EA37" s="246"/>
      <c r="EB37" s="246"/>
      <c r="EC37" s="246"/>
      <c r="ED37" s="246"/>
      <c r="EE37" s="246"/>
      <c r="EF37" s="246"/>
      <c r="EG37" s="246"/>
      <c r="EH37" s="246"/>
      <c r="EI37" s="246"/>
      <c r="EJ37" s="246"/>
      <c r="EK37" s="246"/>
      <c r="EL37" s="246"/>
      <c r="EM37" s="246"/>
      <c r="EN37" s="246"/>
      <c r="EO37" s="246"/>
      <c r="EP37" s="246"/>
      <c r="EQ37" s="246"/>
      <c r="ER37" s="246"/>
      <c r="ES37" s="246"/>
      <c r="ET37" s="246"/>
      <c r="EU37" s="246"/>
      <c r="EV37" s="246"/>
      <c r="EW37" s="246"/>
      <c r="EX37" s="246"/>
      <c r="EY37" s="246"/>
      <c r="EZ37" s="246"/>
      <c r="FA37" s="246"/>
      <c r="FB37" s="246"/>
      <c r="FC37" s="246"/>
      <c r="FD37" s="246"/>
      <c r="FE37" s="246"/>
      <c r="FF37" s="246"/>
      <c r="FG37" s="246"/>
      <c r="FH37" s="246"/>
      <c r="FI37" s="246"/>
      <c r="FJ37" s="246"/>
      <c r="FK37" s="246"/>
      <c r="FL37" s="246"/>
      <c r="FM37" s="246"/>
      <c r="FN37" s="246"/>
      <c r="FO37" s="246"/>
      <c r="FP37" s="246"/>
      <c r="FQ37" s="246"/>
      <c r="FR37" s="246"/>
      <c r="FS37" s="246"/>
      <c r="FT37" s="246"/>
      <c r="FU37" s="246"/>
      <c r="FV37" s="246"/>
      <c r="FW37" s="246"/>
      <c r="FX37" s="246"/>
      <c r="FY37" s="246"/>
      <c r="FZ37" s="246"/>
      <c r="GA37" s="246"/>
      <c r="GB37" s="246"/>
      <c r="GC37" s="246"/>
      <c r="GD37" s="246"/>
      <c r="GE37" s="246"/>
      <c r="GF37" s="246"/>
      <c r="GG37" s="246"/>
      <c r="GH37" s="246"/>
      <c r="GI37" s="246"/>
      <c r="GJ37" s="246"/>
      <c r="GK37" s="246"/>
      <c r="GL37" s="246"/>
      <c r="GM37" s="246"/>
      <c r="GN37" s="246"/>
      <c r="GO37" s="246"/>
      <c r="GP37" s="246"/>
      <c r="GQ37" s="246"/>
      <c r="GR37" s="246"/>
      <c r="GS37" s="246"/>
      <c r="GT37" s="246"/>
      <c r="GU37" s="246"/>
      <c r="GV37" s="246"/>
      <c r="GW37" s="246"/>
      <c r="GX37" s="246"/>
      <c r="GY37" s="246"/>
      <c r="GZ37" s="246"/>
      <c r="HA37" s="246"/>
      <c r="HB37" s="246"/>
      <c r="HC37" s="246"/>
      <c r="HD37" s="246"/>
      <c r="HE37" s="246"/>
      <c r="HF37" s="246"/>
      <c r="HG37" s="246"/>
      <c r="HH37" s="246"/>
      <c r="HI37" s="246"/>
      <c r="HJ37" s="246"/>
      <c r="HK37" s="246"/>
      <c r="HL37" s="246"/>
      <c r="HM37" s="246"/>
      <c r="HN37" s="246"/>
      <c r="HO37" s="246"/>
      <c r="HP37" s="246"/>
      <c r="HQ37" s="246"/>
      <c r="HR37" s="246"/>
      <c r="HS37" s="246"/>
      <c r="HT37" s="246"/>
      <c r="HU37" s="246"/>
      <c r="HV37" s="246"/>
      <c r="HW37" s="246"/>
      <c r="HX37" s="246"/>
      <c r="HY37" s="246"/>
      <c r="HZ37" s="246"/>
      <c r="IA37" s="246"/>
      <c r="IB37" s="246"/>
      <c r="IC37" s="246"/>
      <c r="ID37" s="246"/>
      <c r="IE37" s="246"/>
      <c r="IF37" s="246"/>
      <c r="IG37" s="246"/>
      <c r="IH37" s="246"/>
      <c r="II37" s="246"/>
      <c r="IJ37" s="246"/>
      <c r="IK37" s="246"/>
      <c r="IL37" s="246"/>
      <c r="IM37" s="246"/>
      <c r="IN37" s="246"/>
      <c r="IO37" s="246"/>
      <c r="IP37" s="246"/>
      <c r="IQ37" s="246"/>
      <c r="IR37" s="246"/>
      <c r="IS37" s="246"/>
      <c r="IT37" s="246"/>
      <c r="IU37" s="246"/>
      <c r="IV37" s="246"/>
    </row>
    <row r="38" spans="1:256" ht="16.5">
      <c r="A38" s="414" t="s">
        <v>4</v>
      </c>
      <c r="B38" s="288"/>
      <c r="C38" s="288"/>
      <c r="D38" s="292"/>
      <c r="E38" s="288"/>
      <c r="F38" s="288"/>
      <c r="G38" s="292"/>
      <c r="H38" s="244"/>
      <c r="I38" s="244"/>
      <c r="J38" s="241"/>
      <c r="K38" s="244"/>
      <c r="L38" s="244"/>
      <c r="M38" s="244"/>
      <c r="N38" s="241"/>
      <c r="O38" s="244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252"/>
      <c r="AP38" s="252"/>
      <c r="AQ38" s="252"/>
      <c r="AR38" s="252"/>
      <c r="AS38" s="252"/>
      <c r="AT38" s="252"/>
      <c r="AU38" s="252"/>
      <c r="AV38" s="252"/>
      <c r="AW38" s="252"/>
      <c r="AX38" s="252"/>
      <c r="AY38" s="252"/>
      <c r="AZ38" s="252"/>
      <c r="BA38" s="252"/>
      <c r="BB38" s="252"/>
      <c r="BC38" s="252"/>
      <c r="BD38" s="252"/>
      <c r="BE38" s="252"/>
      <c r="BF38" s="252"/>
      <c r="BG38" s="252"/>
      <c r="BH38" s="252"/>
      <c r="BI38" s="252"/>
      <c r="BJ38" s="252"/>
      <c r="BK38" s="252"/>
      <c r="BL38" s="252"/>
      <c r="BM38" s="252"/>
      <c r="BN38" s="252"/>
      <c r="BO38" s="252"/>
      <c r="BP38" s="252"/>
      <c r="BQ38" s="252"/>
      <c r="BR38" s="252"/>
      <c r="BS38" s="252"/>
      <c r="BT38" s="252"/>
      <c r="BU38" s="252"/>
      <c r="BV38" s="252"/>
      <c r="BW38" s="252"/>
      <c r="BX38" s="252"/>
      <c r="BY38" s="252"/>
      <c r="BZ38" s="252"/>
      <c r="CA38" s="252"/>
      <c r="CB38" s="252"/>
      <c r="CC38" s="252"/>
      <c r="CD38" s="252"/>
      <c r="CE38" s="252"/>
      <c r="CF38" s="252"/>
      <c r="CG38" s="252"/>
      <c r="CH38" s="252"/>
      <c r="CI38" s="252"/>
      <c r="CJ38" s="252"/>
      <c r="CK38" s="252"/>
      <c r="CL38" s="252"/>
      <c r="CM38" s="252"/>
      <c r="CN38" s="252"/>
      <c r="CO38" s="252"/>
      <c r="CP38" s="252"/>
      <c r="CQ38" s="252"/>
      <c r="CR38" s="252"/>
      <c r="CS38" s="252"/>
      <c r="CT38" s="252"/>
      <c r="CU38" s="252"/>
      <c r="CV38" s="252"/>
      <c r="CW38" s="252"/>
      <c r="CX38" s="252"/>
      <c r="CY38" s="252"/>
      <c r="CZ38" s="252"/>
      <c r="DA38" s="252"/>
      <c r="DB38" s="252"/>
      <c r="DC38" s="252"/>
      <c r="DD38" s="252"/>
      <c r="DE38" s="252"/>
      <c r="DF38" s="252"/>
      <c r="DG38" s="252"/>
      <c r="DH38" s="252"/>
      <c r="DI38" s="252"/>
      <c r="DJ38" s="252"/>
      <c r="DK38" s="252"/>
      <c r="DL38" s="252"/>
      <c r="DM38" s="252"/>
      <c r="DN38" s="252"/>
      <c r="DO38" s="252"/>
      <c r="DP38" s="252"/>
      <c r="DQ38" s="252"/>
      <c r="DR38" s="252"/>
      <c r="DS38" s="252"/>
      <c r="DT38" s="252"/>
      <c r="DU38" s="252"/>
      <c r="DV38" s="252"/>
      <c r="DW38" s="252"/>
      <c r="DX38" s="252"/>
      <c r="DY38" s="252"/>
      <c r="DZ38" s="252"/>
      <c r="EA38" s="252"/>
      <c r="EB38" s="252"/>
      <c r="EC38" s="252"/>
      <c r="ED38" s="252"/>
      <c r="EE38" s="252"/>
      <c r="EF38" s="252"/>
      <c r="EG38" s="252"/>
      <c r="EH38" s="252"/>
      <c r="EI38" s="252"/>
      <c r="EJ38" s="252"/>
      <c r="EK38" s="252"/>
      <c r="EL38" s="252"/>
      <c r="EM38" s="252"/>
      <c r="EN38" s="252"/>
      <c r="EO38" s="252"/>
      <c r="EP38" s="252"/>
      <c r="EQ38" s="252"/>
      <c r="ER38" s="252"/>
      <c r="ES38" s="252"/>
      <c r="ET38" s="252"/>
      <c r="EU38" s="252"/>
      <c r="EV38" s="252"/>
      <c r="EW38" s="252"/>
      <c r="EX38" s="252"/>
      <c r="EY38" s="252"/>
      <c r="EZ38" s="252"/>
      <c r="FA38" s="252"/>
      <c r="FB38" s="252"/>
      <c r="FC38" s="252"/>
      <c r="FD38" s="252"/>
      <c r="FE38" s="252"/>
      <c r="FF38" s="252"/>
      <c r="FG38" s="252"/>
      <c r="FH38" s="252"/>
      <c r="FI38" s="252"/>
      <c r="FJ38" s="252"/>
      <c r="FK38" s="252"/>
      <c r="FL38" s="252"/>
      <c r="FM38" s="252"/>
      <c r="FN38" s="252"/>
      <c r="FO38" s="252"/>
      <c r="FP38" s="252"/>
      <c r="FQ38" s="252"/>
      <c r="FR38" s="252"/>
      <c r="FS38" s="252"/>
      <c r="FT38" s="252"/>
      <c r="FU38" s="252"/>
      <c r="FV38" s="252"/>
      <c r="FW38" s="252"/>
      <c r="FX38" s="252"/>
      <c r="FY38" s="252"/>
      <c r="FZ38" s="252"/>
      <c r="GA38" s="252"/>
      <c r="GB38" s="252"/>
      <c r="GC38" s="252"/>
      <c r="GD38" s="252"/>
      <c r="GE38" s="252"/>
      <c r="GF38" s="252"/>
      <c r="GG38" s="252"/>
      <c r="GH38" s="252"/>
      <c r="GI38" s="252"/>
      <c r="GJ38" s="252"/>
      <c r="GK38" s="252"/>
      <c r="GL38" s="252"/>
      <c r="GM38" s="252"/>
      <c r="GN38" s="252"/>
      <c r="GO38" s="252"/>
      <c r="GP38" s="252"/>
      <c r="GQ38" s="252"/>
      <c r="GR38" s="252"/>
      <c r="GS38" s="252"/>
      <c r="GT38" s="252"/>
      <c r="GU38" s="252"/>
      <c r="GV38" s="252"/>
      <c r="GW38" s="252"/>
      <c r="GX38" s="252"/>
      <c r="GY38" s="252"/>
      <c r="GZ38" s="252"/>
      <c r="HA38" s="252"/>
      <c r="HB38" s="252"/>
      <c r="HC38" s="252"/>
      <c r="HD38" s="252"/>
      <c r="HE38" s="252"/>
      <c r="HF38" s="252"/>
      <c r="HG38" s="252"/>
      <c r="HH38" s="252"/>
      <c r="HI38" s="252"/>
      <c r="HJ38" s="252"/>
      <c r="HK38" s="252"/>
      <c r="HL38" s="252"/>
      <c r="HM38" s="252"/>
      <c r="HN38" s="252"/>
      <c r="HO38" s="252"/>
      <c r="HP38" s="252"/>
      <c r="HQ38" s="252"/>
      <c r="HR38" s="252"/>
      <c r="HS38" s="252"/>
      <c r="HT38" s="252"/>
      <c r="HU38" s="252"/>
      <c r="HV38" s="252"/>
      <c r="HW38" s="252"/>
      <c r="HX38" s="252"/>
      <c r="HY38" s="252"/>
      <c r="HZ38" s="252"/>
      <c r="IA38" s="252"/>
      <c r="IB38" s="252"/>
      <c r="IC38" s="252"/>
      <c r="ID38" s="252"/>
      <c r="IE38" s="252"/>
      <c r="IF38" s="252"/>
      <c r="IG38" s="252"/>
      <c r="IH38" s="252"/>
      <c r="II38" s="252"/>
      <c r="IJ38" s="252"/>
      <c r="IK38" s="252"/>
      <c r="IL38" s="252"/>
      <c r="IM38" s="252"/>
      <c r="IN38" s="252"/>
      <c r="IO38" s="252"/>
      <c r="IP38" s="252"/>
      <c r="IQ38" s="252"/>
      <c r="IR38" s="252"/>
      <c r="IS38" s="252"/>
      <c r="IT38" s="252"/>
      <c r="IU38" s="252"/>
      <c r="IV38" s="252"/>
    </row>
    <row r="39" spans="1:256" ht="33">
      <c r="A39" s="417" t="s">
        <v>201</v>
      </c>
      <c r="B39" s="292"/>
      <c r="C39" s="292"/>
      <c r="D39" s="292"/>
      <c r="E39" s="292"/>
      <c r="F39" s="292"/>
      <c r="G39" s="292"/>
      <c r="H39" s="241"/>
      <c r="I39" s="241"/>
      <c r="J39" s="241"/>
      <c r="K39" s="241"/>
      <c r="L39" s="241"/>
      <c r="M39" s="241"/>
      <c r="N39" s="241"/>
      <c r="O39" s="241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O39" s="246"/>
      <c r="AP39" s="246"/>
      <c r="AQ39" s="246"/>
      <c r="AR39" s="246"/>
      <c r="AS39" s="246"/>
      <c r="AT39" s="246"/>
      <c r="AU39" s="246"/>
      <c r="AV39" s="246"/>
      <c r="AW39" s="246"/>
      <c r="AX39" s="246"/>
      <c r="AY39" s="246"/>
      <c r="AZ39" s="246"/>
      <c r="BA39" s="246"/>
      <c r="BB39" s="246"/>
      <c r="BC39" s="246"/>
      <c r="BD39" s="246"/>
      <c r="BE39" s="246"/>
      <c r="BF39" s="246"/>
      <c r="BG39" s="246"/>
      <c r="BH39" s="246"/>
      <c r="BI39" s="246"/>
      <c r="BJ39" s="246"/>
      <c r="BK39" s="246"/>
      <c r="BL39" s="246"/>
      <c r="BM39" s="246"/>
      <c r="BN39" s="246"/>
      <c r="BO39" s="246"/>
      <c r="BP39" s="246"/>
      <c r="BQ39" s="246"/>
      <c r="BR39" s="246"/>
      <c r="BS39" s="246"/>
      <c r="BT39" s="246"/>
      <c r="BU39" s="246"/>
      <c r="BV39" s="246"/>
      <c r="BW39" s="246"/>
      <c r="BX39" s="246"/>
      <c r="BY39" s="246"/>
      <c r="BZ39" s="246"/>
      <c r="CA39" s="246"/>
      <c r="CB39" s="246"/>
      <c r="CC39" s="246"/>
      <c r="CD39" s="246"/>
      <c r="CE39" s="246"/>
      <c r="CF39" s="246"/>
      <c r="CG39" s="246"/>
      <c r="CH39" s="246"/>
      <c r="CI39" s="246"/>
      <c r="CJ39" s="246"/>
      <c r="CK39" s="246"/>
      <c r="CL39" s="246"/>
      <c r="CM39" s="246"/>
      <c r="CN39" s="246"/>
      <c r="CO39" s="246"/>
      <c r="CP39" s="246"/>
      <c r="CQ39" s="246"/>
      <c r="CR39" s="246"/>
      <c r="CS39" s="246"/>
      <c r="CT39" s="246"/>
      <c r="CU39" s="246"/>
      <c r="CV39" s="246"/>
      <c r="CW39" s="246"/>
      <c r="CX39" s="246"/>
      <c r="CY39" s="246"/>
      <c r="CZ39" s="246"/>
      <c r="DA39" s="246"/>
      <c r="DB39" s="246"/>
      <c r="DC39" s="246"/>
      <c r="DD39" s="246"/>
      <c r="DE39" s="246"/>
      <c r="DF39" s="246"/>
      <c r="DG39" s="246"/>
      <c r="DH39" s="246"/>
      <c r="DI39" s="246"/>
      <c r="DJ39" s="246"/>
      <c r="DK39" s="246"/>
      <c r="DL39" s="246"/>
      <c r="DM39" s="246"/>
      <c r="DN39" s="246"/>
      <c r="DO39" s="246"/>
      <c r="DP39" s="246"/>
      <c r="DQ39" s="246"/>
      <c r="DR39" s="246"/>
      <c r="DS39" s="246"/>
      <c r="DT39" s="246"/>
      <c r="DU39" s="246"/>
      <c r="DV39" s="246"/>
      <c r="DW39" s="246"/>
      <c r="DX39" s="246"/>
      <c r="DY39" s="246"/>
      <c r="DZ39" s="246"/>
      <c r="EA39" s="246"/>
      <c r="EB39" s="246"/>
      <c r="EC39" s="246"/>
      <c r="ED39" s="246"/>
      <c r="EE39" s="246"/>
      <c r="EF39" s="246"/>
      <c r="EG39" s="246"/>
      <c r="EH39" s="246"/>
      <c r="EI39" s="246"/>
      <c r="EJ39" s="246"/>
      <c r="EK39" s="246"/>
      <c r="EL39" s="246"/>
      <c r="EM39" s="246"/>
      <c r="EN39" s="246"/>
      <c r="EO39" s="246"/>
      <c r="EP39" s="246"/>
      <c r="EQ39" s="246"/>
      <c r="ER39" s="246"/>
      <c r="ES39" s="246"/>
      <c r="ET39" s="246"/>
      <c r="EU39" s="246"/>
      <c r="EV39" s="246"/>
      <c r="EW39" s="246"/>
      <c r="EX39" s="246"/>
      <c r="EY39" s="246"/>
      <c r="EZ39" s="246"/>
      <c r="FA39" s="246"/>
      <c r="FB39" s="246"/>
      <c r="FC39" s="246"/>
      <c r="FD39" s="246"/>
      <c r="FE39" s="246"/>
      <c r="FF39" s="246"/>
      <c r="FG39" s="246"/>
      <c r="FH39" s="246"/>
      <c r="FI39" s="246"/>
      <c r="FJ39" s="246"/>
      <c r="FK39" s="246"/>
      <c r="FL39" s="246"/>
      <c r="FM39" s="246"/>
      <c r="FN39" s="246"/>
      <c r="FO39" s="246"/>
      <c r="FP39" s="246"/>
      <c r="FQ39" s="246"/>
      <c r="FR39" s="246"/>
      <c r="FS39" s="246"/>
      <c r="FT39" s="246"/>
      <c r="FU39" s="246"/>
      <c r="FV39" s="246"/>
      <c r="FW39" s="246"/>
      <c r="FX39" s="246"/>
      <c r="FY39" s="246"/>
      <c r="FZ39" s="246"/>
      <c r="GA39" s="246"/>
      <c r="GB39" s="246"/>
      <c r="GC39" s="246"/>
      <c r="GD39" s="246"/>
      <c r="GE39" s="246"/>
      <c r="GF39" s="246"/>
      <c r="GG39" s="246"/>
      <c r="GH39" s="246"/>
      <c r="GI39" s="246"/>
      <c r="GJ39" s="246"/>
      <c r="GK39" s="246"/>
      <c r="GL39" s="246"/>
      <c r="GM39" s="246"/>
      <c r="GN39" s="246"/>
      <c r="GO39" s="246"/>
      <c r="GP39" s="246"/>
      <c r="GQ39" s="246"/>
      <c r="GR39" s="246"/>
      <c r="GS39" s="246"/>
      <c r="GT39" s="246"/>
      <c r="GU39" s="246"/>
      <c r="GV39" s="246"/>
      <c r="GW39" s="246"/>
      <c r="GX39" s="246"/>
      <c r="GY39" s="246"/>
      <c r="GZ39" s="246"/>
      <c r="HA39" s="246"/>
      <c r="HB39" s="246"/>
      <c r="HC39" s="246"/>
      <c r="HD39" s="246"/>
      <c r="HE39" s="246"/>
      <c r="HF39" s="246"/>
      <c r="HG39" s="246"/>
      <c r="HH39" s="246"/>
      <c r="HI39" s="246"/>
      <c r="HJ39" s="246"/>
      <c r="HK39" s="246"/>
      <c r="HL39" s="246"/>
      <c r="HM39" s="246"/>
      <c r="HN39" s="246"/>
      <c r="HO39" s="246"/>
      <c r="HP39" s="246"/>
      <c r="HQ39" s="246"/>
      <c r="HR39" s="246"/>
      <c r="HS39" s="246"/>
      <c r="HT39" s="246"/>
      <c r="HU39" s="246"/>
      <c r="HV39" s="246"/>
      <c r="HW39" s="246"/>
      <c r="HX39" s="246"/>
      <c r="HY39" s="246"/>
      <c r="HZ39" s="246"/>
      <c r="IA39" s="246"/>
      <c r="IB39" s="246"/>
      <c r="IC39" s="246"/>
      <c r="ID39" s="246"/>
      <c r="IE39" s="246"/>
      <c r="IF39" s="246"/>
      <c r="IG39" s="246"/>
      <c r="IH39" s="246"/>
      <c r="II39" s="246"/>
      <c r="IJ39" s="246"/>
      <c r="IK39" s="246"/>
      <c r="IL39" s="246"/>
      <c r="IM39" s="246"/>
      <c r="IN39" s="246"/>
      <c r="IO39" s="246"/>
      <c r="IP39" s="246"/>
      <c r="IQ39" s="246"/>
      <c r="IR39" s="246"/>
      <c r="IS39" s="246"/>
      <c r="IT39" s="246"/>
      <c r="IU39" s="246"/>
      <c r="IV39" s="246"/>
    </row>
    <row r="40" spans="1:256" ht="16.5">
      <c r="A40" s="416" t="s">
        <v>371</v>
      </c>
      <c r="B40" s="292">
        <v>0</v>
      </c>
      <c r="C40" s="292">
        <v>0</v>
      </c>
      <c r="D40" s="292">
        <f aca="true" t="shared" si="10" ref="D40:D45">B40+C40</f>
        <v>0</v>
      </c>
      <c r="E40" s="292">
        <v>0</v>
      </c>
      <c r="F40" s="292">
        <v>0</v>
      </c>
      <c r="G40" s="292">
        <f t="shared" si="3"/>
        <v>0</v>
      </c>
      <c r="H40" s="241"/>
      <c r="I40" s="241"/>
      <c r="J40" s="241">
        <f t="shared" si="4"/>
        <v>0</v>
      </c>
      <c r="K40" s="241"/>
      <c r="L40" s="241"/>
      <c r="M40" s="241"/>
      <c r="N40" s="241">
        <f t="shared" si="5"/>
        <v>0</v>
      </c>
      <c r="O40" s="250" t="e">
        <f>N40/J40</f>
        <v>#DIV/0!</v>
      </c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6"/>
      <c r="AT40" s="246"/>
      <c r="AU40" s="246"/>
      <c r="AV40" s="246"/>
      <c r="AW40" s="246"/>
      <c r="AX40" s="246"/>
      <c r="AY40" s="246"/>
      <c r="AZ40" s="246"/>
      <c r="BA40" s="246"/>
      <c r="BB40" s="246"/>
      <c r="BC40" s="246"/>
      <c r="BD40" s="246"/>
      <c r="BE40" s="246"/>
      <c r="BF40" s="246"/>
      <c r="BG40" s="246"/>
      <c r="BH40" s="246"/>
      <c r="BI40" s="246"/>
      <c r="BJ40" s="246"/>
      <c r="BK40" s="246"/>
      <c r="BL40" s="246"/>
      <c r="BM40" s="246"/>
      <c r="BN40" s="246"/>
      <c r="BO40" s="246"/>
      <c r="BP40" s="246"/>
      <c r="BQ40" s="246"/>
      <c r="BR40" s="246"/>
      <c r="BS40" s="246"/>
      <c r="BT40" s="246"/>
      <c r="BU40" s="246"/>
      <c r="BV40" s="246"/>
      <c r="BW40" s="246"/>
      <c r="BX40" s="246"/>
      <c r="BY40" s="246"/>
      <c r="BZ40" s="246"/>
      <c r="CA40" s="246"/>
      <c r="CB40" s="246"/>
      <c r="CC40" s="246"/>
      <c r="CD40" s="246"/>
      <c r="CE40" s="246"/>
      <c r="CF40" s="246"/>
      <c r="CG40" s="246"/>
      <c r="CH40" s="246"/>
      <c r="CI40" s="246"/>
      <c r="CJ40" s="246"/>
      <c r="CK40" s="246"/>
      <c r="CL40" s="246"/>
      <c r="CM40" s="246"/>
      <c r="CN40" s="246"/>
      <c r="CO40" s="246"/>
      <c r="CP40" s="246"/>
      <c r="CQ40" s="246"/>
      <c r="CR40" s="246"/>
      <c r="CS40" s="246"/>
      <c r="CT40" s="246"/>
      <c r="CU40" s="246"/>
      <c r="CV40" s="246"/>
      <c r="CW40" s="246"/>
      <c r="CX40" s="246"/>
      <c r="CY40" s="246"/>
      <c r="CZ40" s="246"/>
      <c r="DA40" s="246"/>
      <c r="DB40" s="246"/>
      <c r="DC40" s="246"/>
      <c r="DD40" s="246"/>
      <c r="DE40" s="246"/>
      <c r="DF40" s="246"/>
      <c r="DG40" s="246"/>
      <c r="DH40" s="246"/>
      <c r="DI40" s="246"/>
      <c r="DJ40" s="246"/>
      <c r="DK40" s="246"/>
      <c r="DL40" s="246"/>
      <c r="DM40" s="246"/>
      <c r="DN40" s="246"/>
      <c r="DO40" s="246"/>
      <c r="DP40" s="246"/>
      <c r="DQ40" s="246"/>
      <c r="DR40" s="246"/>
      <c r="DS40" s="246"/>
      <c r="DT40" s="246"/>
      <c r="DU40" s="246"/>
      <c r="DV40" s="246"/>
      <c r="DW40" s="246"/>
      <c r="DX40" s="246"/>
      <c r="DY40" s="246"/>
      <c r="DZ40" s="246"/>
      <c r="EA40" s="246"/>
      <c r="EB40" s="246"/>
      <c r="EC40" s="246"/>
      <c r="ED40" s="246"/>
      <c r="EE40" s="246"/>
      <c r="EF40" s="246"/>
      <c r="EG40" s="246"/>
      <c r="EH40" s="246"/>
      <c r="EI40" s="246"/>
      <c r="EJ40" s="246"/>
      <c r="EK40" s="246"/>
      <c r="EL40" s="246"/>
      <c r="EM40" s="246"/>
      <c r="EN40" s="246"/>
      <c r="EO40" s="246"/>
      <c r="EP40" s="246"/>
      <c r="EQ40" s="246"/>
      <c r="ER40" s="246"/>
      <c r="ES40" s="246"/>
      <c r="ET40" s="246"/>
      <c r="EU40" s="246"/>
      <c r="EV40" s="246"/>
      <c r="EW40" s="246"/>
      <c r="EX40" s="246"/>
      <c r="EY40" s="246"/>
      <c r="EZ40" s="246"/>
      <c r="FA40" s="246"/>
      <c r="FB40" s="246"/>
      <c r="FC40" s="246"/>
      <c r="FD40" s="246"/>
      <c r="FE40" s="246"/>
      <c r="FF40" s="246"/>
      <c r="FG40" s="246"/>
      <c r="FH40" s="246"/>
      <c r="FI40" s="246"/>
      <c r="FJ40" s="246"/>
      <c r="FK40" s="246"/>
      <c r="FL40" s="246"/>
      <c r="FM40" s="246"/>
      <c r="FN40" s="246"/>
      <c r="FO40" s="246"/>
      <c r="FP40" s="246"/>
      <c r="FQ40" s="246"/>
      <c r="FR40" s="246"/>
      <c r="FS40" s="246"/>
      <c r="FT40" s="246"/>
      <c r="FU40" s="246"/>
      <c r="FV40" s="246"/>
      <c r="FW40" s="246"/>
      <c r="FX40" s="246"/>
      <c r="FY40" s="246"/>
      <c r="FZ40" s="246"/>
      <c r="GA40" s="246"/>
      <c r="GB40" s="246"/>
      <c r="GC40" s="246"/>
      <c r="GD40" s="246"/>
      <c r="GE40" s="246"/>
      <c r="GF40" s="246"/>
      <c r="GG40" s="246"/>
      <c r="GH40" s="246"/>
      <c r="GI40" s="246"/>
      <c r="GJ40" s="246"/>
      <c r="GK40" s="246"/>
      <c r="GL40" s="246"/>
      <c r="GM40" s="246"/>
      <c r="GN40" s="246"/>
      <c r="GO40" s="246"/>
      <c r="GP40" s="246"/>
      <c r="GQ40" s="246"/>
      <c r="GR40" s="246"/>
      <c r="GS40" s="246"/>
      <c r="GT40" s="246"/>
      <c r="GU40" s="246"/>
      <c r="GV40" s="246"/>
      <c r="GW40" s="246"/>
      <c r="GX40" s="246"/>
      <c r="GY40" s="246"/>
      <c r="GZ40" s="246"/>
      <c r="HA40" s="246"/>
      <c r="HB40" s="246"/>
      <c r="HC40" s="246"/>
      <c r="HD40" s="246"/>
      <c r="HE40" s="246"/>
      <c r="HF40" s="246"/>
      <c r="HG40" s="246"/>
      <c r="HH40" s="246"/>
      <c r="HI40" s="246"/>
      <c r="HJ40" s="246"/>
      <c r="HK40" s="246"/>
      <c r="HL40" s="246"/>
      <c r="HM40" s="246"/>
      <c r="HN40" s="246"/>
      <c r="HO40" s="246"/>
      <c r="HP40" s="246"/>
      <c r="HQ40" s="246"/>
      <c r="HR40" s="246"/>
      <c r="HS40" s="246"/>
      <c r="HT40" s="246"/>
      <c r="HU40" s="246"/>
      <c r="HV40" s="246"/>
      <c r="HW40" s="246"/>
      <c r="HX40" s="246"/>
      <c r="HY40" s="246"/>
      <c r="HZ40" s="246"/>
      <c r="IA40" s="246"/>
      <c r="IB40" s="246"/>
      <c r="IC40" s="246"/>
      <c r="ID40" s="246"/>
      <c r="IE40" s="246"/>
      <c r="IF40" s="246"/>
      <c r="IG40" s="246"/>
      <c r="IH40" s="246"/>
      <c r="II40" s="246"/>
      <c r="IJ40" s="246"/>
      <c r="IK40" s="246"/>
      <c r="IL40" s="246"/>
      <c r="IM40" s="246"/>
      <c r="IN40" s="246"/>
      <c r="IO40" s="246"/>
      <c r="IP40" s="246"/>
      <c r="IQ40" s="246"/>
      <c r="IR40" s="246"/>
      <c r="IS40" s="246"/>
      <c r="IT40" s="246"/>
      <c r="IU40" s="246"/>
      <c r="IV40" s="246"/>
    </row>
    <row r="41" spans="1:256" ht="16.5">
      <c r="A41" s="416" t="s">
        <v>366</v>
      </c>
      <c r="B41" s="292">
        <v>0</v>
      </c>
      <c r="C41" s="292">
        <v>0</v>
      </c>
      <c r="D41" s="292">
        <f t="shared" si="10"/>
        <v>0</v>
      </c>
      <c r="E41" s="292">
        <v>0</v>
      </c>
      <c r="F41" s="292">
        <v>0</v>
      </c>
      <c r="G41" s="292">
        <f t="shared" si="3"/>
        <v>0</v>
      </c>
      <c r="H41" s="241"/>
      <c r="I41" s="241"/>
      <c r="J41" s="241">
        <f t="shared" si="4"/>
        <v>0</v>
      </c>
      <c r="K41" s="241"/>
      <c r="L41" s="241"/>
      <c r="M41" s="241"/>
      <c r="N41" s="241">
        <f t="shared" si="5"/>
        <v>0</v>
      </c>
      <c r="O41" s="250" t="e">
        <f aca="true" t="shared" si="11" ref="O41:O51">N41/J41</f>
        <v>#DIV/0!</v>
      </c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  <c r="BB41" s="246"/>
      <c r="BC41" s="246"/>
      <c r="BD41" s="246"/>
      <c r="BE41" s="246"/>
      <c r="BF41" s="246"/>
      <c r="BG41" s="246"/>
      <c r="BH41" s="246"/>
      <c r="BI41" s="246"/>
      <c r="BJ41" s="246"/>
      <c r="BK41" s="246"/>
      <c r="BL41" s="246"/>
      <c r="BM41" s="246"/>
      <c r="BN41" s="246"/>
      <c r="BO41" s="246"/>
      <c r="BP41" s="246"/>
      <c r="BQ41" s="246"/>
      <c r="BR41" s="246"/>
      <c r="BS41" s="246"/>
      <c r="BT41" s="246"/>
      <c r="BU41" s="246"/>
      <c r="BV41" s="246"/>
      <c r="BW41" s="246"/>
      <c r="BX41" s="246"/>
      <c r="BY41" s="246"/>
      <c r="BZ41" s="246"/>
      <c r="CA41" s="246"/>
      <c r="CB41" s="246"/>
      <c r="CC41" s="246"/>
      <c r="CD41" s="246"/>
      <c r="CE41" s="246"/>
      <c r="CF41" s="246"/>
      <c r="CG41" s="246"/>
      <c r="CH41" s="246"/>
      <c r="CI41" s="246"/>
      <c r="CJ41" s="246"/>
      <c r="CK41" s="246"/>
      <c r="CL41" s="246"/>
      <c r="CM41" s="246"/>
      <c r="CN41" s="246"/>
      <c r="CO41" s="246"/>
      <c r="CP41" s="246"/>
      <c r="CQ41" s="246"/>
      <c r="CR41" s="246"/>
      <c r="CS41" s="246"/>
      <c r="CT41" s="246"/>
      <c r="CU41" s="246"/>
      <c r="CV41" s="246"/>
      <c r="CW41" s="246"/>
      <c r="CX41" s="246"/>
      <c r="CY41" s="246"/>
      <c r="CZ41" s="246"/>
      <c r="DA41" s="246"/>
      <c r="DB41" s="246"/>
      <c r="DC41" s="246"/>
      <c r="DD41" s="246"/>
      <c r="DE41" s="246"/>
      <c r="DF41" s="246"/>
      <c r="DG41" s="246"/>
      <c r="DH41" s="246"/>
      <c r="DI41" s="246"/>
      <c r="DJ41" s="246"/>
      <c r="DK41" s="246"/>
      <c r="DL41" s="246"/>
      <c r="DM41" s="246"/>
      <c r="DN41" s="246"/>
      <c r="DO41" s="246"/>
      <c r="DP41" s="246"/>
      <c r="DQ41" s="246"/>
      <c r="DR41" s="246"/>
      <c r="DS41" s="246"/>
      <c r="DT41" s="246"/>
      <c r="DU41" s="246"/>
      <c r="DV41" s="246"/>
      <c r="DW41" s="246"/>
      <c r="DX41" s="246"/>
      <c r="DY41" s="246"/>
      <c r="DZ41" s="246"/>
      <c r="EA41" s="246"/>
      <c r="EB41" s="246"/>
      <c r="EC41" s="246"/>
      <c r="ED41" s="246"/>
      <c r="EE41" s="246"/>
      <c r="EF41" s="246"/>
      <c r="EG41" s="246"/>
      <c r="EH41" s="246"/>
      <c r="EI41" s="246"/>
      <c r="EJ41" s="246"/>
      <c r="EK41" s="246"/>
      <c r="EL41" s="246"/>
      <c r="EM41" s="246"/>
      <c r="EN41" s="246"/>
      <c r="EO41" s="246"/>
      <c r="EP41" s="246"/>
      <c r="EQ41" s="246"/>
      <c r="ER41" s="246"/>
      <c r="ES41" s="246"/>
      <c r="ET41" s="246"/>
      <c r="EU41" s="246"/>
      <c r="EV41" s="246"/>
      <c r="EW41" s="246"/>
      <c r="EX41" s="246"/>
      <c r="EY41" s="246"/>
      <c r="EZ41" s="246"/>
      <c r="FA41" s="246"/>
      <c r="FB41" s="246"/>
      <c r="FC41" s="246"/>
      <c r="FD41" s="246"/>
      <c r="FE41" s="246"/>
      <c r="FF41" s="246"/>
      <c r="FG41" s="246"/>
      <c r="FH41" s="246"/>
      <c r="FI41" s="246"/>
      <c r="FJ41" s="246"/>
      <c r="FK41" s="246"/>
      <c r="FL41" s="246"/>
      <c r="FM41" s="246"/>
      <c r="FN41" s="246"/>
      <c r="FO41" s="246"/>
      <c r="FP41" s="246"/>
      <c r="FQ41" s="246"/>
      <c r="FR41" s="246"/>
      <c r="FS41" s="246"/>
      <c r="FT41" s="246"/>
      <c r="FU41" s="246"/>
      <c r="FV41" s="246"/>
      <c r="FW41" s="246"/>
      <c r="FX41" s="246"/>
      <c r="FY41" s="246"/>
      <c r="FZ41" s="246"/>
      <c r="GA41" s="246"/>
      <c r="GB41" s="246"/>
      <c r="GC41" s="246"/>
      <c r="GD41" s="246"/>
      <c r="GE41" s="246"/>
      <c r="GF41" s="246"/>
      <c r="GG41" s="246"/>
      <c r="GH41" s="246"/>
      <c r="GI41" s="246"/>
      <c r="GJ41" s="246"/>
      <c r="GK41" s="246"/>
      <c r="GL41" s="246"/>
      <c r="GM41" s="246"/>
      <c r="GN41" s="246"/>
      <c r="GO41" s="246"/>
      <c r="GP41" s="246"/>
      <c r="GQ41" s="246"/>
      <c r="GR41" s="246"/>
      <c r="GS41" s="246"/>
      <c r="GT41" s="246"/>
      <c r="GU41" s="246"/>
      <c r="GV41" s="246"/>
      <c r="GW41" s="246"/>
      <c r="GX41" s="246"/>
      <c r="GY41" s="246"/>
      <c r="GZ41" s="246"/>
      <c r="HA41" s="246"/>
      <c r="HB41" s="246"/>
      <c r="HC41" s="246"/>
      <c r="HD41" s="246"/>
      <c r="HE41" s="246"/>
      <c r="HF41" s="246"/>
      <c r="HG41" s="246"/>
      <c r="HH41" s="246"/>
      <c r="HI41" s="246"/>
      <c r="HJ41" s="246"/>
      <c r="HK41" s="246"/>
      <c r="HL41" s="246"/>
      <c r="HM41" s="246"/>
      <c r="HN41" s="246"/>
      <c r="HO41" s="246"/>
      <c r="HP41" s="246"/>
      <c r="HQ41" s="246"/>
      <c r="HR41" s="246"/>
      <c r="HS41" s="246"/>
      <c r="HT41" s="246"/>
      <c r="HU41" s="246"/>
      <c r="HV41" s="246"/>
      <c r="HW41" s="246"/>
      <c r="HX41" s="246"/>
      <c r="HY41" s="246"/>
      <c r="HZ41" s="246"/>
      <c r="IA41" s="246"/>
      <c r="IB41" s="246"/>
      <c r="IC41" s="246"/>
      <c r="ID41" s="246"/>
      <c r="IE41" s="246"/>
      <c r="IF41" s="246"/>
      <c r="IG41" s="246"/>
      <c r="IH41" s="246"/>
      <c r="II41" s="246"/>
      <c r="IJ41" s="246"/>
      <c r="IK41" s="246"/>
      <c r="IL41" s="246"/>
      <c r="IM41" s="246"/>
      <c r="IN41" s="246"/>
      <c r="IO41" s="246"/>
      <c r="IP41" s="246"/>
      <c r="IQ41" s="246"/>
      <c r="IR41" s="246"/>
      <c r="IS41" s="246"/>
      <c r="IT41" s="246"/>
      <c r="IU41" s="246"/>
      <c r="IV41" s="246"/>
    </row>
    <row r="42" spans="1:256" ht="16.5">
      <c r="A42" s="416" t="s">
        <v>367</v>
      </c>
      <c r="B42" s="292">
        <v>0</v>
      </c>
      <c r="C42" s="292">
        <v>0</v>
      </c>
      <c r="D42" s="292">
        <f t="shared" si="10"/>
        <v>0</v>
      </c>
      <c r="E42" s="292">
        <v>0</v>
      </c>
      <c r="F42" s="292">
        <v>0</v>
      </c>
      <c r="G42" s="292">
        <f t="shared" si="3"/>
        <v>0</v>
      </c>
      <c r="H42" s="241"/>
      <c r="I42" s="241"/>
      <c r="J42" s="241">
        <f t="shared" si="4"/>
        <v>0</v>
      </c>
      <c r="K42" s="241"/>
      <c r="L42" s="241"/>
      <c r="M42" s="241"/>
      <c r="N42" s="241">
        <f t="shared" si="5"/>
        <v>0</v>
      </c>
      <c r="O42" s="250" t="e">
        <f t="shared" si="11"/>
        <v>#DIV/0!</v>
      </c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P42" s="246"/>
      <c r="AQ42" s="246"/>
      <c r="AR42" s="246"/>
      <c r="AS42" s="246"/>
      <c r="AT42" s="246"/>
      <c r="AU42" s="246"/>
      <c r="AV42" s="246"/>
      <c r="AW42" s="246"/>
      <c r="AX42" s="246"/>
      <c r="AY42" s="246"/>
      <c r="AZ42" s="246"/>
      <c r="BA42" s="246"/>
      <c r="BB42" s="246"/>
      <c r="BC42" s="246"/>
      <c r="BD42" s="246"/>
      <c r="BE42" s="246"/>
      <c r="BF42" s="246"/>
      <c r="BG42" s="246"/>
      <c r="BH42" s="246"/>
      <c r="BI42" s="246"/>
      <c r="BJ42" s="246"/>
      <c r="BK42" s="246"/>
      <c r="BL42" s="246"/>
      <c r="BM42" s="246"/>
      <c r="BN42" s="246"/>
      <c r="BO42" s="246"/>
      <c r="BP42" s="246"/>
      <c r="BQ42" s="246"/>
      <c r="BR42" s="246"/>
      <c r="BS42" s="246"/>
      <c r="BT42" s="246"/>
      <c r="BU42" s="246"/>
      <c r="BV42" s="246"/>
      <c r="BW42" s="246"/>
      <c r="BX42" s="246"/>
      <c r="BY42" s="246"/>
      <c r="BZ42" s="246"/>
      <c r="CA42" s="246"/>
      <c r="CB42" s="246"/>
      <c r="CC42" s="246"/>
      <c r="CD42" s="246"/>
      <c r="CE42" s="246"/>
      <c r="CF42" s="246"/>
      <c r="CG42" s="246"/>
      <c r="CH42" s="246"/>
      <c r="CI42" s="246"/>
      <c r="CJ42" s="246"/>
      <c r="CK42" s="246"/>
      <c r="CL42" s="246"/>
      <c r="CM42" s="246"/>
      <c r="CN42" s="246"/>
      <c r="CO42" s="246"/>
      <c r="CP42" s="246"/>
      <c r="CQ42" s="246"/>
      <c r="CR42" s="246"/>
      <c r="CS42" s="246"/>
      <c r="CT42" s="246"/>
      <c r="CU42" s="246"/>
      <c r="CV42" s="246"/>
      <c r="CW42" s="246"/>
      <c r="CX42" s="246"/>
      <c r="CY42" s="246"/>
      <c r="CZ42" s="246"/>
      <c r="DA42" s="246"/>
      <c r="DB42" s="246"/>
      <c r="DC42" s="246"/>
      <c r="DD42" s="246"/>
      <c r="DE42" s="246"/>
      <c r="DF42" s="246"/>
      <c r="DG42" s="246"/>
      <c r="DH42" s="246"/>
      <c r="DI42" s="246"/>
      <c r="DJ42" s="246"/>
      <c r="DK42" s="246"/>
      <c r="DL42" s="246"/>
      <c r="DM42" s="246"/>
      <c r="DN42" s="246"/>
      <c r="DO42" s="246"/>
      <c r="DP42" s="246"/>
      <c r="DQ42" s="246"/>
      <c r="DR42" s="246"/>
      <c r="DS42" s="246"/>
      <c r="DT42" s="246"/>
      <c r="DU42" s="246"/>
      <c r="DV42" s="246"/>
      <c r="DW42" s="246"/>
      <c r="DX42" s="246"/>
      <c r="DY42" s="246"/>
      <c r="DZ42" s="246"/>
      <c r="EA42" s="246"/>
      <c r="EB42" s="246"/>
      <c r="EC42" s="246"/>
      <c r="ED42" s="246"/>
      <c r="EE42" s="246"/>
      <c r="EF42" s="246"/>
      <c r="EG42" s="246"/>
      <c r="EH42" s="246"/>
      <c r="EI42" s="246"/>
      <c r="EJ42" s="246"/>
      <c r="EK42" s="246"/>
      <c r="EL42" s="246"/>
      <c r="EM42" s="246"/>
      <c r="EN42" s="246"/>
      <c r="EO42" s="246"/>
      <c r="EP42" s="246"/>
      <c r="EQ42" s="246"/>
      <c r="ER42" s="246"/>
      <c r="ES42" s="246"/>
      <c r="ET42" s="246"/>
      <c r="EU42" s="246"/>
      <c r="EV42" s="246"/>
      <c r="EW42" s="246"/>
      <c r="EX42" s="246"/>
      <c r="EY42" s="246"/>
      <c r="EZ42" s="246"/>
      <c r="FA42" s="246"/>
      <c r="FB42" s="246"/>
      <c r="FC42" s="246"/>
      <c r="FD42" s="246"/>
      <c r="FE42" s="246"/>
      <c r="FF42" s="246"/>
      <c r="FG42" s="246"/>
      <c r="FH42" s="246"/>
      <c r="FI42" s="246"/>
      <c r="FJ42" s="246"/>
      <c r="FK42" s="246"/>
      <c r="FL42" s="246"/>
      <c r="FM42" s="246"/>
      <c r="FN42" s="246"/>
      <c r="FO42" s="246"/>
      <c r="FP42" s="246"/>
      <c r="FQ42" s="246"/>
      <c r="FR42" s="246"/>
      <c r="FS42" s="246"/>
      <c r="FT42" s="246"/>
      <c r="FU42" s="246"/>
      <c r="FV42" s="246"/>
      <c r="FW42" s="246"/>
      <c r="FX42" s="246"/>
      <c r="FY42" s="246"/>
      <c r="FZ42" s="246"/>
      <c r="GA42" s="246"/>
      <c r="GB42" s="246"/>
      <c r="GC42" s="246"/>
      <c r="GD42" s="246"/>
      <c r="GE42" s="246"/>
      <c r="GF42" s="246"/>
      <c r="GG42" s="246"/>
      <c r="GH42" s="246"/>
      <c r="GI42" s="246"/>
      <c r="GJ42" s="246"/>
      <c r="GK42" s="246"/>
      <c r="GL42" s="246"/>
      <c r="GM42" s="246"/>
      <c r="GN42" s="246"/>
      <c r="GO42" s="246"/>
      <c r="GP42" s="246"/>
      <c r="GQ42" s="246"/>
      <c r="GR42" s="246"/>
      <c r="GS42" s="246"/>
      <c r="GT42" s="246"/>
      <c r="GU42" s="246"/>
      <c r="GV42" s="246"/>
      <c r="GW42" s="246"/>
      <c r="GX42" s="246"/>
      <c r="GY42" s="246"/>
      <c r="GZ42" s="246"/>
      <c r="HA42" s="246"/>
      <c r="HB42" s="246"/>
      <c r="HC42" s="246"/>
      <c r="HD42" s="246"/>
      <c r="HE42" s="246"/>
      <c r="HF42" s="246"/>
      <c r="HG42" s="246"/>
      <c r="HH42" s="246"/>
      <c r="HI42" s="246"/>
      <c r="HJ42" s="246"/>
      <c r="HK42" s="246"/>
      <c r="HL42" s="246"/>
      <c r="HM42" s="246"/>
      <c r="HN42" s="246"/>
      <c r="HO42" s="246"/>
      <c r="HP42" s="246"/>
      <c r="HQ42" s="246"/>
      <c r="HR42" s="246"/>
      <c r="HS42" s="246"/>
      <c r="HT42" s="246"/>
      <c r="HU42" s="246"/>
      <c r="HV42" s="246"/>
      <c r="HW42" s="246"/>
      <c r="HX42" s="246"/>
      <c r="HY42" s="246"/>
      <c r="HZ42" s="246"/>
      <c r="IA42" s="246"/>
      <c r="IB42" s="246"/>
      <c r="IC42" s="246"/>
      <c r="ID42" s="246"/>
      <c r="IE42" s="246"/>
      <c r="IF42" s="246"/>
      <c r="IG42" s="246"/>
      <c r="IH42" s="246"/>
      <c r="II42" s="246"/>
      <c r="IJ42" s="246"/>
      <c r="IK42" s="246"/>
      <c r="IL42" s="246"/>
      <c r="IM42" s="246"/>
      <c r="IN42" s="246"/>
      <c r="IO42" s="246"/>
      <c r="IP42" s="246"/>
      <c r="IQ42" s="246"/>
      <c r="IR42" s="246"/>
      <c r="IS42" s="246"/>
      <c r="IT42" s="246"/>
      <c r="IU42" s="246"/>
      <c r="IV42" s="246"/>
    </row>
    <row r="43" spans="1:256" ht="16.5">
      <c r="A43" s="416" t="s">
        <v>368</v>
      </c>
      <c r="B43" s="292">
        <v>0</v>
      </c>
      <c r="C43" s="292">
        <v>0</v>
      </c>
      <c r="D43" s="292">
        <f t="shared" si="10"/>
        <v>0</v>
      </c>
      <c r="E43" s="292">
        <v>0</v>
      </c>
      <c r="F43" s="292">
        <v>0</v>
      </c>
      <c r="G43" s="292">
        <f t="shared" si="3"/>
        <v>0</v>
      </c>
      <c r="H43" s="241"/>
      <c r="I43" s="241"/>
      <c r="J43" s="241">
        <f t="shared" si="4"/>
        <v>0</v>
      </c>
      <c r="K43" s="241"/>
      <c r="L43" s="241"/>
      <c r="M43" s="241"/>
      <c r="N43" s="241">
        <f t="shared" si="5"/>
        <v>0</v>
      </c>
      <c r="O43" s="250" t="e">
        <f t="shared" si="11"/>
        <v>#DIV/0!</v>
      </c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  <c r="AO43" s="246"/>
      <c r="AP43" s="246"/>
      <c r="AQ43" s="246"/>
      <c r="AR43" s="246"/>
      <c r="AS43" s="246"/>
      <c r="AT43" s="246"/>
      <c r="AU43" s="246"/>
      <c r="AV43" s="246"/>
      <c r="AW43" s="246"/>
      <c r="AX43" s="246"/>
      <c r="AY43" s="246"/>
      <c r="AZ43" s="246"/>
      <c r="BA43" s="246"/>
      <c r="BB43" s="246"/>
      <c r="BC43" s="246"/>
      <c r="BD43" s="246"/>
      <c r="BE43" s="246"/>
      <c r="BF43" s="246"/>
      <c r="BG43" s="246"/>
      <c r="BH43" s="246"/>
      <c r="BI43" s="246"/>
      <c r="BJ43" s="246"/>
      <c r="BK43" s="246"/>
      <c r="BL43" s="246"/>
      <c r="BM43" s="246"/>
      <c r="BN43" s="246"/>
      <c r="BO43" s="246"/>
      <c r="BP43" s="246"/>
      <c r="BQ43" s="246"/>
      <c r="BR43" s="246"/>
      <c r="BS43" s="246"/>
      <c r="BT43" s="246"/>
      <c r="BU43" s="246"/>
      <c r="BV43" s="246"/>
      <c r="BW43" s="246"/>
      <c r="BX43" s="246"/>
      <c r="BY43" s="246"/>
      <c r="BZ43" s="246"/>
      <c r="CA43" s="246"/>
      <c r="CB43" s="246"/>
      <c r="CC43" s="246"/>
      <c r="CD43" s="246"/>
      <c r="CE43" s="246"/>
      <c r="CF43" s="246"/>
      <c r="CG43" s="246"/>
      <c r="CH43" s="246"/>
      <c r="CI43" s="246"/>
      <c r="CJ43" s="246"/>
      <c r="CK43" s="246"/>
      <c r="CL43" s="246"/>
      <c r="CM43" s="246"/>
      <c r="CN43" s="246"/>
      <c r="CO43" s="246"/>
      <c r="CP43" s="246"/>
      <c r="CQ43" s="246"/>
      <c r="CR43" s="246"/>
      <c r="CS43" s="246"/>
      <c r="CT43" s="246"/>
      <c r="CU43" s="246"/>
      <c r="CV43" s="246"/>
      <c r="CW43" s="246"/>
      <c r="CX43" s="246"/>
      <c r="CY43" s="246"/>
      <c r="CZ43" s="246"/>
      <c r="DA43" s="246"/>
      <c r="DB43" s="246"/>
      <c r="DC43" s="246"/>
      <c r="DD43" s="246"/>
      <c r="DE43" s="246"/>
      <c r="DF43" s="246"/>
      <c r="DG43" s="246"/>
      <c r="DH43" s="246"/>
      <c r="DI43" s="246"/>
      <c r="DJ43" s="246"/>
      <c r="DK43" s="246"/>
      <c r="DL43" s="246"/>
      <c r="DM43" s="246"/>
      <c r="DN43" s="246"/>
      <c r="DO43" s="246"/>
      <c r="DP43" s="246"/>
      <c r="DQ43" s="246"/>
      <c r="DR43" s="246"/>
      <c r="DS43" s="246"/>
      <c r="DT43" s="246"/>
      <c r="DU43" s="246"/>
      <c r="DV43" s="246"/>
      <c r="DW43" s="246"/>
      <c r="DX43" s="246"/>
      <c r="DY43" s="246"/>
      <c r="DZ43" s="246"/>
      <c r="EA43" s="246"/>
      <c r="EB43" s="246"/>
      <c r="EC43" s="246"/>
      <c r="ED43" s="246"/>
      <c r="EE43" s="246"/>
      <c r="EF43" s="246"/>
      <c r="EG43" s="246"/>
      <c r="EH43" s="246"/>
      <c r="EI43" s="246"/>
      <c r="EJ43" s="246"/>
      <c r="EK43" s="246"/>
      <c r="EL43" s="246"/>
      <c r="EM43" s="246"/>
      <c r="EN43" s="246"/>
      <c r="EO43" s="246"/>
      <c r="EP43" s="246"/>
      <c r="EQ43" s="246"/>
      <c r="ER43" s="246"/>
      <c r="ES43" s="246"/>
      <c r="ET43" s="246"/>
      <c r="EU43" s="246"/>
      <c r="EV43" s="246"/>
      <c r="EW43" s="246"/>
      <c r="EX43" s="246"/>
      <c r="EY43" s="246"/>
      <c r="EZ43" s="246"/>
      <c r="FA43" s="246"/>
      <c r="FB43" s="246"/>
      <c r="FC43" s="246"/>
      <c r="FD43" s="246"/>
      <c r="FE43" s="246"/>
      <c r="FF43" s="246"/>
      <c r="FG43" s="246"/>
      <c r="FH43" s="246"/>
      <c r="FI43" s="246"/>
      <c r="FJ43" s="246"/>
      <c r="FK43" s="246"/>
      <c r="FL43" s="246"/>
      <c r="FM43" s="246"/>
      <c r="FN43" s="246"/>
      <c r="FO43" s="246"/>
      <c r="FP43" s="246"/>
      <c r="FQ43" s="246"/>
      <c r="FR43" s="246"/>
      <c r="FS43" s="246"/>
      <c r="FT43" s="246"/>
      <c r="FU43" s="246"/>
      <c r="FV43" s="246"/>
      <c r="FW43" s="246"/>
      <c r="FX43" s="246"/>
      <c r="FY43" s="246"/>
      <c r="FZ43" s="246"/>
      <c r="GA43" s="246"/>
      <c r="GB43" s="246"/>
      <c r="GC43" s="246"/>
      <c r="GD43" s="246"/>
      <c r="GE43" s="246"/>
      <c r="GF43" s="246"/>
      <c r="GG43" s="246"/>
      <c r="GH43" s="246"/>
      <c r="GI43" s="246"/>
      <c r="GJ43" s="246"/>
      <c r="GK43" s="246"/>
      <c r="GL43" s="246"/>
      <c r="GM43" s="246"/>
      <c r="GN43" s="246"/>
      <c r="GO43" s="246"/>
      <c r="GP43" s="246"/>
      <c r="GQ43" s="246"/>
      <c r="GR43" s="246"/>
      <c r="GS43" s="246"/>
      <c r="GT43" s="246"/>
      <c r="GU43" s="246"/>
      <c r="GV43" s="246"/>
      <c r="GW43" s="246"/>
      <c r="GX43" s="246"/>
      <c r="GY43" s="246"/>
      <c r="GZ43" s="246"/>
      <c r="HA43" s="246"/>
      <c r="HB43" s="246"/>
      <c r="HC43" s="246"/>
      <c r="HD43" s="246"/>
      <c r="HE43" s="246"/>
      <c r="HF43" s="246"/>
      <c r="HG43" s="246"/>
      <c r="HH43" s="246"/>
      <c r="HI43" s="246"/>
      <c r="HJ43" s="246"/>
      <c r="HK43" s="246"/>
      <c r="HL43" s="246"/>
      <c r="HM43" s="246"/>
      <c r="HN43" s="246"/>
      <c r="HO43" s="246"/>
      <c r="HP43" s="246"/>
      <c r="HQ43" s="246"/>
      <c r="HR43" s="246"/>
      <c r="HS43" s="246"/>
      <c r="HT43" s="246"/>
      <c r="HU43" s="246"/>
      <c r="HV43" s="246"/>
      <c r="HW43" s="246"/>
      <c r="HX43" s="246"/>
      <c r="HY43" s="246"/>
      <c r="HZ43" s="246"/>
      <c r="IA43" s="246"/>
      <c r="IB43" s="246"/>
      <c r="IC43" s="246"/>
      <c r="ID43" s="246"/>
      <c r="IE43" s="246"/>
      <c r="IF43" s="246"/>
      <c r="IG43" s="246"/>
      <c r="IH43" s="246"/>
      <c r="II43" s="246"/>
      <c r="IJ43" s="246"/>
      <c r="IK43" s="246"/>
      <c r="IL43" s="246"/>
      <c r="IM43" s="246"/>
      <c r="IN43" s="246"/>
      <c r="IO43" s="246"/>
      <c r="IP43" s="246"/>
      <c r="IQ43" s="246"/>
      <c r="IR43" s="246"/>
      <c r="IS43" s="246"/>
      <c r="IT43" s="246"/>
      <c r="IU43" s="246"/>
      <c r="IV43" s="246"/>
    </row>
    <row r="44" spans="1:256" ht="16.5">
      <c r="A44" s="416" t="s">
        <v>372</v>
      </c>
      <c r="B44" s="292">
        <v>0</v>
      </c>
      <c r="C44" s="292">
        <v>0</v>
      </c>
      <c r="D44" s="292">
        <f t="shared" si="10"/>
        <v>0</v>
      </c>
      <c r="E44" s="292">
        <v>0</v>
      </c>
      <c r="F44" s="292">
        <v>0</v>
      </c>
      <c r="G44" s="292">
        <f t="shared" si="3"/>
        <v>0</v>
      </c>
      <c r="H44" s="241"/>
      <c r="I44" s="241"/>
      <c r="J44" s="241">
        <f t="shared" si="4"/>
        <v>0</v>
      </c>
      <c r="K44" s="241"/>
      <c r="L44" s="241"/>
      <c r="M44" s="241"/>
      <c r="N44" s="241">
        <f t="shared" si="5"/>
        <v>0</v>
      </c>
      <c r="O44" s="250" t="e">
        <f t="shared" si="11"/>
        <v>#DIV/0!</v>
      </c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6"/>
      <c r="AO44" s="246"/>
      <c r="AP44" s="246"/>
      <c r="AQ44" s="246"/>
      <c r="AR44" s="246"/>
      <c r="AS44" s="246"/>
      <c r="AT44" s="246"/>
      <c r="AU44" s="246"/>
      <c r="AV44" s="246"/>
      <c r="AW44" s="246"/>
      <c r="AX44" s="246"/>
      <c r="AY44" s="246"/>
      <c r="AZ44" s="246"/>
      <c r="BA44" s="246"/>
      <c r="BB44" s="246"/>
      <c r="BC44" s="246"/>
      <c r="BD44" s="246"/>
      <c r="BE44" s="246"/>
      <c r="BF44" s="246"/>
      <c r="BG44" s="246"/>
      <c r="BH44" s="246"/>
      <c r="BI44" s="246"/>
      <c r="BJ44" s="246"/>
      <c r="BK44" s="246"/>
      <c r="BL44" s="246"/>
      <c r="BM44" s="246"/>
      <c r="BN44" s="246"/>
      <c r="BO44" s="246"/>
      <c r="BP44" s="246"/>
      <c r="BQ44" s="246"/>
      <c r="BR44" s="246"/>
      <c r="BS44" s="246"/>
      <c r="BT44" s="246"/>
      <c r="BU44" s="246"/>
      <c r="BV44" s="246"/>
      <c r="BW44" s="246"/>
      <c r="BX44" s="246"/>
      <c r="BY44" s="246"/>
      <c r="BZ44" s="246"/>
      <c r="CA44" s="246"/>
      <c r="CB44" s="246"/>
      <c r="CC44" s="246"/>
      <c r="CD44" s="246"/>
      <c r="CE44" s="246"/>
      <c r="CF44" s="246"/>
      <c r="CG44" s="246"/>
      <c r="CH44" s="246"/>
      <c r="CI44" s="246"/>
      <c r="CJ44" s="246"/>
      <c r="CK44" s="246"/>
      <c r="CL44" s="246"/>
      <c r="CM44" s="246"/>
      <c r="CN44" s="246"/>
      <c r="CO44" s="246"/>
      <c r="CP44" s="246"/>
      <c r="CQ44" s="246"/>
      <c r="CR44" s="246"/>
      <c r="CS44" s="246"/>
      <c r="CT44" s="246"/>
      <c r="CU44" s="246"/>
      <c r="CV44" s="246"/>
      <c r="CW44" s="246"/>
      <c r="CX44" s="246"/>
      <c r="CY44" s="246"/>
      <c r="CZ44" s="246"/>
      <c r="DA44" s="246"/>
      <c r="DB44" s="246"/>
      <c r="DC44" s="246"/>
      <c r="DD44" s="246"/>
      <c r="DE44" s="246"/>
      <c r="DF44" s="246"/>
      <c r="DG44" s="246"/>
      <c r="DH44" s="246"/>
      <c r="DI44" s="246"/>
      <c r="DJ44" s="246"/>
      <c r="DK44" s="246"/>
      <c r="DL44" s="246"/>
      <c r="DM44" s="246"/>
      <c r="DN44" s="246"/>
      <c r="DO44" s="246"/>
      <c r="DP44" s="246"/>
      <c r="DQ44" s="246"/>
      <c r="DR44" s="246"/>
      <c r="DS44" s="246"/>
      <c r="DT44" s="246"/>
      <c r="DU44" s="246"/>
      <c r="DV44" s="246"/>
      <c r="DW44" s="246"/>
      <c r="DX44" s="246"/>
      <c r="DY44" s="246"/>
      <c r="DZ44" s="246"/>
      <c r="EA44" s="246"/>
      <c r="EB44" s="246"/>
      <c r="EC44" s="246"/>
      <c r="ED44" s="246"/>
      <c r="EE44" s="246"/>
      <c r="EF44" s="246"/>
      <c r="EG44" s="246"/>
      <c r="EH44" s="246"/>
      <c r="EI44" s="246"/>
      <c r="EJ44" s="246"/>
      <c r="EK44" s="246"/>
      <c r="EL44" s="246"/>
      <c r="EM44" s="246"/>
      <c r="EN44" s="246"/>
      <c r="EO44" s="246"/>
      <c r="EP44" s="246"/>
      <c r="EQ44" s="246"/>
      <c r="ER44" s="246"/>
      <c r="ES44" s="246"/>
      <c r="ET44" s="246"/>
      <c r="EU44" s="246"/>
      <c r="EV44" s="246"/>
      <c r="EW44" s="246"/>
      <c r="EX44" s="246"/>
      <c r="EY44" s="246"/>
      <c r="EZ44" s="246"/>
      <c r="FA44" s="246"/>
      <c r="FB44" s="246"/>
      <c r="FC44" s="246"/>
      <c r="FD44" s="246"/>
      <c r="FE44" s="246"/>
      <c r="FF44" s="246"/>
      <c r="FG44" s="246"/>
      <c r="FH44" s="246"/>
      <c r="FI44" s="246"/>
      <c r="FJ44" s="246"/>
      <c r="FK44" s="246"/>
      <c r="FL44" s="246"/>
      <c r="FM44" s="246"/>
      <c r="FN44" s="246"/>
      <c r="FO44" s="246"/>
      <c r="FP44" s="246"/>
      <c r="FQ44" s="246"/>
      <c r="FR44" s="246"/>
      <c r="FS44" s="246"/>
      <c r="FT44" s="246"/>
      <c r="FU44" s="246"/>
      <c r="FV44" s="246"/>
      <c r="FW44" s="246"/>
      <c r="FX44" s="246"/>
      <c r="FY44" s="246"/>
      <c r="FZ44" s="246"/>
      <c r="GA44" s="246"/>
      <c r="GB44" s="246"/>
      <c r="GC44" s="246"/>
      <c r="GD44" s="246"/>
      <c r="GE44" s="246"/>
      <c r="GF44" s="246"/>
      <c r="GG44" s="246"/>
      <c r="GH44" s="246"/>
      <c r="GI44" s="246"/>
      <c r="GJ44" s="246"/>
      <c r="GK44" s="246"/>
      <c r="GL44" s="246"/>
      <c r="GM44" s="246"/>
      <c r="GN44" s="246"/>
      <c r="GO44" s="246"/>
      <c r="GP44" s="246"/>
      <c r="GQ44" s="246"/>
      <c r="GR44" s="246"/>
      <c r="GS44" s="246"/>
      <c r="GT44" s="246"/>
      <c r="GU44" s="246"/>
      <c r="GV44" s="246"/>
      <c r="GW44" s="246"/>
      <c r="GX44" s="246"/>
      <c r="GY44" s="246"/>
      <c r="GZ44" s="246"/>
      <c r="HA44" s="246"/>
      <c r="HB44" s="246"/>
      <c r="HC44" s="246"/>
      <c r="HD44" s="246"/>
      <c r="HE44" s="246"/>
      <c r="HF44" s="246"/>
      <c r="HG44" s="246"/>
      <c r="HH44" s="246"/>
      <c r="HI44" s="246"/>
      <c r="HJ44" s="246"/>
      <c r="HK44" s="246"/>
      <c r="HL44" s="246"/>
      <c r="HM44" s="246"/>
      <c r="HN44" s="246"/>
      <c r="HO44" s="246"/>
      <c r="HP44" s="246"/>
      <c r="HQ44" s="246"/>
      <c r="HR44" s="246"/>
      <c r="HS44" s="246"/>
      <c r="HT44" s="246"/>
      <c r="HU44" s="246"/>
      <c r="HV44" s="246"/>
      <c r="HW44" s="246"/>
      <c r="HX44" s="246"/>
      <c r="HY44" s="246"/>
      <c r="HZ44" s="246"/>
      <c r="IA44" s="246"/>
      <c r="IB44" s="246"/>
      <c r="IC44" s="246"/>
      <c r="ID44" s="246"/>
      <c r="IE44" s="246"/>
      <c r="IF44" s="246"/>
      <c r="IG44" s="246"/>
      <c r="IH44" s="246"/>
      <c r="II44" s="246"/>
      <c r="IJ44" s="246"/>
      <c r="IK44" s="246"/>
      <c r="IL44" s="246"/>
      <c r="IM44" s="246"/>
      <c r="IN44" s="246"/>
      <c r="IO44" s="246"/>
      <c r="IP44" s="246"/>
      <c r="IQ44" s="246"/>
      <c r="IR44" s="246"/>
      <c r="IS44" s="246"/>
      <c r="IT44" s="246"/>
      <c r="IU44" s="246"/>
      <c r="IV44" s="246"/>
    </row>
    <row r="45" spans="1:256" ht="16.5">
      <c r="A45" s="416" t="s">
        <v>370</v>
      </c>
      <c r="B45" s="292">
        <v>0</v>
      </c>
      <c r="C45" s="292">
        <v>0</v>
      </c>
      <c r="D45" s="292">
        <f t="shared" si="10"/>
        <v>0</v>
      </c>
      <c r="E45" s="292">
        <v>0</v>
      </c>
      <c r="F45" s="292">
        <v>0</v>
      </c>
      <c r="G45" s="292">
        <f t="shared" si="3"/>
        <v>0</v>
      </c>
      <c r="H45" s="241"/>
      <c r="I45" s="241"/>
      <c r="J45" s="241">
        <f t="shared" si="4"/>
        <v>0</v>
      </c>
      <c r="K45" s="241"/>
      <c r="L45" s="241"/>
      <c r="M45" s="241"/>
      <c r="N45" s="241">
        <f t="shared" si="5"/>
        <v>0</v>
      </c>
      <c r="O45" s="250" t="e">
        <f t="shared" si="11"/>
        <v>#DIV/0!</v>
      </c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6"/>
      <c r="BD45" s="246"/>
      <c r="BE45" s="246"/>
      <c r="BF45" s="246"/>
      <c r="BG45" s="246"/>
      <c r="BH45" s="246"/>
      <c r="BI45" s="246"/>
      <c r="BJ45" s="246"/>
      <c r="BK45" s="246"/>
      <c r="BL45" s="246"/>
      <c r="BM45" s="246"/>
      <c r="BN45" s="246"/>
      <c r="BO45" s="246"/>
      <c r="BP45" s="246"/>
      <c r="BQ45" s="246"/>
      <c r="BR45" s="246"/>
      <c r="BS45" s="246"/>
      <c r="BT45" s="246"/>
      <c r="BU45" s="246"/>
      <c r="BV45" s="246"/>
      <c r="BW45" s="246"/>
      <c r="BX45" s="246"/>
      <c r="BY45" s="246"/>
      <c r="BZ45" s="246"/>
      <c r="CA45" s="246"/>
      <c r="CB45" s="246"/>
      <c r="CC45" s="246"/>
      <c r="CD45" s="246"/>
      <c r="CE45" s="246"/>
      <c r="CF45" s="246"/>
      <c r="CG45" s="246"/>
      <c r="CH45" s="246"/>
      <c r="CI45" s="246"/>
      <c r="CJ45" s="246"/>
      <c r="CK45" s="246"/>
      <c r="CL45" s="246"/>
      <c r="CM45" s="246"/>
      <c r="CN45" s="246"/>
      <c r="CO45" s="246"/>
      <c r="CP45" s="246"/>
      <c r="CQ45" s="246"/>
      <c r="CR45" s="246"/>
      <c r="CS45" s="246"/>
      <c r="CT45" s="246"/>
      <c r="CU45" s="246"/>
      <c r="CV45" s="246"/>
      <c r="CW45" s="246"/>
      <c r="CX45" s="246"/>
      <c r="CY45" s="246"/>
      <c r="CZ45" s="246"/>
      <c r="DA45" s="246"/>
      <c r="DB45" s="246"/>
      <c r="DC45" s="246"/>
      <c r="DD45" s="246"/>
      <c r="DE45" s="246"/>
      <c r="DF45" s="246"/>
      <c r="DG45" s="246"/>
      <c r="DH45" s="246"/>
      <c r="DI45" s="246"/>
      <c r="DJ45" s="246"/>
      <c r="DK45" s="246"/>
      <c r="DL45" s="246"/>
      <c r="DM45" s="246"/>
      <c r="DN45" s="246"/>
      <c r="DO45" s="246"/>
      <c r="DP45" s="246"/>
      <c r="DQ45" s="246"/>
      <c r="DR45" s="246"/>
      <c r="DS45" s="246"/>
      <c r="DT45" s="246"/>
      <c r="DU45" s="246"/>
      <c r="DV45" s="246"/>
      <c r="DW45" s="246"/>
      <c r="DX45" s="246"/>
      <c r="DY45" s="246"/>
      <c r="DZ45" s="246"/>
      <c r="EA45" s="246"/>
      <c r="EB45" s="246"/>
      <c r="EC45" s="246"/>
      <c r="ED45" s="246"/>
      <c r="EE45" s="246"/>
      <c r="EF45" s="246"/>
      <c r="EG45" s="246"/>
      <c r="EH45" s="246"/>
      <c r="EI45" s="246"/>
      <c r="EJ45" s="246"/>
      <c r="EK45" s="246"/>
      <c r="EL45" s="246"/>
      <c r="EM45" s="246"/>
      <c r="EN45" s="246"/>
      <c r="EO45" s="246"/>
      <c r="EP45" s="246"/>
      <c r="EQ45" s="246"/>
      <c r="ER45" s="246"/>
      <c r="ES45" s="246"/>
      <c r="ET45" s="246"/>
      <c r="EU45" s="246"/>
      <c r="EV45" s="246"/>
      <c r="EW45" s="246"/>
      <c r="EX45" s="246"/>
      <c r="EY45" s="246"/>
      <c r="EZ45" s="246"/>
      <c r="FA45" s="246"/>
      <c r="FB45" s="246"/>
      <c r="FC45" s="246"/>
      <c r="FD45" s="246"/>
      <c r="FE45" s="246"/>
      <c r="FF45" s="246"/>
      <c r="FG45" s="246"/>
      <c r="FH45" s="246"/>
      <c r="FI45" s="246"/>
      <c r="FJ45" s="246"/>
      <c r="FK45" s="246"/>
      <c r="FL45" s="246"/>
      <c r="FM45" s="246"/>
      <c r="FN45" s="246"/>
      <c r="FO45" s="246"/>
      <c r="FP45" s="246"/>
      <c r="FQ45" s="246"/>
      <c r="FR45" s="246"/>
      <c r="FS45" s="246"/>
      <c r="FT45" s="246"/>
      <c r="FU45" s="246"/>
      <c r="FV45" s="246"/>
      <c r="FW45" s="246"/>
      <c r="FX45" s="246"/>
      <c r="FY45" s="246"/>
      <c r="FZ45" s="246"/>
      <c r="GA45" s="246"/>
      <c r="GB45" s="246"/>
      <c r="GC45" s="246"/>
      <c r="GD45" s="246"/>
      <c r="GE45" s="246"/>
      <c r="GF45" s="246"/>
      <c r="GG45" s="246"/>
      <c r="GH45" s="246"/>
      <c r="GI45" s="246"/>
      <c r="GJ45" s="246"/>
      <c r="GK45" s="246"/>
      <c r="GL45" s="246"/>
      <c r="GM45" s="246"/>
      <c r="GN45" s="246"/>
      <c r="GO45" s="246"/>
      <c r="GP45" s="246"/>
      <c r="GQ45" s="246"/>
      <c r="GR45" s="246"/>
      <c r="GS45" s="246"/>
      <c r="GT45" s="246"/>
      <c r="GU45" s="246"/>
      <c r="GV45" s="246"/>
      <c r="GW45" s="246"/>
      <c r="GX45" s="246"/>
      <c r="GY45" s="246"/>
      <c r="GZ45" s="246"/>
      <c r="HA45" s="246"/>
      <c r="HB45" s="246"/>
      <c r="HC45" s="246"/>
      <c r="HD45" s="246"/>
      <c r="HE45" s="246"/>
      <c r="HF45" s="246"/>
      <c r="HG45" s="246"/>
      <c r="HH45" s="246"/>
      <c r="HI45" s="246"/>
      <c r="HJ45" s="246"/>
      <c r="HK45" s="246"/>
      <c r="HL45" s="246"/>
      <c r="HM45" s="246"/>
      <c r="HN45" s="246"/>
      <c r="HO45" s="246"/>
      <c r="HP45" s="246"/>
      <c r="HQ45" s="246"/>
      <c r="HR45" s="246"/>
      <c r="HS45" s="246"/>
      <c r="HT45" s="246"/>
      <c r="HU45" s="246"/>
      <c r="HV45" s="246"/>
      <c r="HW45" s="246"/>
      <c r="HX45" s="246"/>
      <c r="HY45" s="246"/>
      <c r="HZ45" s="246"/>
      <c r="IA45" s="246"/>
      <c r="IB45" s="246"/>
      <c r="IC45" s="246"/>
      <c r="ID45" s="246"/>
      <c r="IE45" s="246"/>
      <c r="IF45" s="246"/>
      <c r="IG45" s="246"/>
      <c r="IH45" s="246"/>
      <c r="II45" s="246"/>
      <c r="IJ45" s="246"/>
      <c r="IK45" s="246"/>
      <c r="IL45" s="246"/>
      <c r="IM45" s="246"/>
      <c r="IN45" s="246"/>
      <c r="IO45" s="246"/>
      <c r="IP45" s="246"/>
      <c r="IQ45" s="246"/>
      <c r="IR45" s="246"/>
      <c r="IS45" s="246"/>
      <c r="IT45" s="246"/>
      <c r="IU45" s="246"/>
      <c r="IV45" s="246"/>
    </row>
    <row r="46" spans="1:256" ht="16.5">
      <c r="A46" s="287" t="s">
        <v>373</v>
      </c>
      <c r="B46" s="288">
        <f aca="true" t="shared" si="12" ref="B46:I46">SUM(B40:B45)</f>
        <v>0</v>
      </c>
      <c r="C46" s="288">
        <f t="shared" si="12"/>
        <v>0</v>
      </c>
      <c r="D46" s="288">
        <f t="shared" si="12"/>
        <v>0</v>
      </c>
      <c r="E46" s="288">
        <f t="shared" si="12"/>
        <v>0</v>
      </c>
      <c r="F46" s="288">
        <f t="shared" si="12"/>
        <v>0</v>
      </c>
      <c r="G46" s="288">
        <f t="shared" si="12"/>
        <v>0</v>
      </c>
      <c r="H46" s="242">
        <f t="shared" si="12"/>
        <v>0</v>
      </c>
      <c r="I46" s="242">
        <f t="shared" si="12"/>
        <v>0</v>
      </c>
      <c r="J46" s="242">
        <f>SUM(J39:J45)</f>
        <v>0</v>
      </c>
      <c r="K46" s="242">
        <f>SUM(K40:K45)</f>
        <v>0</v>
      </c>
      <c r="L46" s="242">
        <f>SUM(L40:L45)</f>
        <v>0</v>
      </c>
      <c r="M46" s="242">
        <f>SUM(M40:M45)</f>
        <v>0</v>
      </c>
      <c r="N46" s="242">
        <f>SUM(N40:N45)</f>
        <v>0</v>
      </c>
      <c r="O46" s="251" t="e">
        <f t="shared" si="11"/>
        <v>#DIV/0!</v>
      </c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  <c r="AM46" s="246"/>
      <c r="AN46" s="246"/>
      <c r="AO46" s="246"/>
      <c r="AP46" s="246"/>
      <c r="AQ46" s="246"/>
      <c r="AR46" s="246"/>
      <c r="AS46" s="246"/>
      <c r="AT46" s="246"/>
      <c r="AU46" s="246"/>
      <c r="AV46" s="246"/>
      <c r="AW46" s="246"/>
      <c r="AX46" s="246"/>
      <c r="AY46" s="246"/>
      <c r="AZ46" s="246"/>
      <c r="BA46" s="246"/>
      <c r="BB46" s="246"/>
      <c r="BC46" s="246"/>
      <c r="BD46" s="246"/>
      <c r="BE46" s="246"/>
      <c r="BF46" s="246"/>
      <c r="BG46" s="246"/>
      <c r="BH46" s="246"/>
      <c r="BI46" s="246"/>
      <c r="BJ46" s="246"/>
      <c r="BK46" s="246"/>
      <c r="BL46" s="246"/>
      <c r="BM46" s="246"/>
      <c r="BN46" s="246"/>
      <c r="BO46" s="246"/>
      <c r="BP46" s="246"/>
      <c r="BQ46" s="246"/>
      <c r="BR46" s="246"/>
      <c r="BS46" s="246"/>
      <c r="BT46" s="246"/>
      <c r="BU46" s="246"/>
      <c r="BV46" s="246"/>
      <c r="BW46" s="246"/>
      <c r="BX46" s="246"/>
      <c r="BY46" s="246"/>
      <c r="BZ46" s="246"/>
      <c r="CA46" s="246"/>
      <c r="CB46" s="246"/>
      <c r="CC46" s="246"/>
      <c r="CD46" s="246"/>
      <c r="CE46" s="246"/>
      <c r="CF46" s="246"/>
      <c r="CG46" s="246"/>
      <c r="CH46" s="246"/>
      <c r="CI46" s="246"/>
      <c r="CJ46" s="246"/>
      <c r="CK46" s="246"/>
      <c r="CL46" s="246"/>
      <c r="CM46" s="246"/>
      <c r="CN46" s="246"/>
      <c r="CO46" s="246"/>
      <c r="CP46" s="246"/>
      <c r="CQ46" s="246"/>
      <c r="CR46" s="246"/>
      <c r="CS46" s="246"/>
      <c r="CT46" s="246"/>
      <c r="CU46" s="246"/>
      <c r="CV46" s="246"/>
      <c r="CW46" s="246"/>
      <c r="CX46" s="246"/>
      <c r="CY46" s="246"/>
      <c r="CZ46" s="246"/>
      <c r="DA46" s="246"/>
      <c r="DB46" s="246"/>
      <c r="DC46" s="246"/>
      <c r="DD46" s="246"/>
      <c r="DE46" s="246"/>
      <c r="DF46" s="246"/>
      <c r="DG46" s="246"/>
      <c r="DH46" s="246"/>
      <c r="DI46" s="246"/>
      <c r="DJ46" s="246"/>
      <c r="DK46" s="246"/>
      <c r="DL46" s="246"/>
      <c r="DM46" s="246"/>
      <c r="DN46" s="246"/>
      <c r="DO46" s="246"/>
      <c r="DP46" s="246"/>
      <c r="DQ46" s="246"/>
      <c r="DR46" s="246"/>
      <c r="DS46" s="246"/>
      <c r="DT46" s="246"/>
      <c r="DU46" s="246"/>
      <c r="DV46" s="246"/>
      <c r="DW46" s="246"/>
      <c r="DX46" s="246"/>
      <c r="DY46" s="246"/>
      <c r="DZ46" s="246"/>
      <c r="EA46" s="246"/>
      <c r="EB46" s="246"/>
      <c r="EC46" s="246"/>
      <c r="ED46" s="246"/>
      <c r="EE46" s="246"/>
      <c r="EF46" s="246"/>
      <c r="EG46" s="246"/>
      <c r="EH46" s="246"/>
      <c r="EI46" s="246"/>
      <c r="EJ46" s="246"/>
      <c r="EK46" s="246"/>
      <c r="EL46" s="246"/>
      <c r="EM46" s="246"/>
      <c r="EN46" s="246"/>
      <c r="EO46" s="246"/>
      <c r="EP46" s="246"/>
      <c r="EQ46" s="246"/>
      <c r="ER46" s="246"/>
      <c r="ES46" s="246"/>
      <c r="ET46" s="246"/>
      <c r="EU46" s="246"/>
      <c r="EV46" s="246"/>
      <c r="EW46" s="246"/>
      <c r="EX46" s="246"/>
      <c r="EY46" s="246"/>
      <c r="EZ46" s="246"/>
      <c r="FA46" s="246"/>
      <c r="FB46" s="246"/>
      <c r="FC46" s="246"/>
      <c r="FD46" s="246"/>
      <c r="FE46" s="246"/>
      <c r="FF46" s="246"/>
      <c r="FG46" s="246"/>
      <c r="FH46" s="246"/>
      <c r="FI46" s="246"/>
      <c r="FJ46" s="246"/>
      <c r="FK46" s="246"/>
      <c r="FL46" s="246"/>
      <c r="FM46" s="246"/>
      <c r="FN46" s="246"/>
      <c r="FO46" s="246"/>
      <c r="FP46" s="246"/>
      <c r="FQ46" s="246"/>
      <c r="FR46" s="246"/>
      <c r="FS46" s="246"/>
      <c r="FT46" s="246"/>
      <c r="FU46" s="246"/>
      <c r="FV46" s="246"/>
      <c r="FW46" s="246"/>
      <c r="FX46" s="246"/>
      <c r="FY46" s="246"/>
      <c r="FZ46" s="246"/>
      <c r="GA46" s="246"/>
      <c r="GB46" s="246"/>
      <c r="GC46" s="246"/>
      <c r="GD46" s="246"/>
      <c r="GE46" s="246"/>
      <c r="GF46" s="246"/>
      <c r="GG46" s="246"/>
      <c r="GH46" s="246"/>
      <c r="GI46" s="246"/>
      <c r="GJ46" s="246"/>
      <c r="GK46" s="246"/>
      <c r="GL46" s="246"/>
      <c r="GM46" s="246"/>
      <c r="GN46" s="246"/>
      <c r="GO46" s="246"/>
      <c r="GP46" s="246"/>
      <c r="GQ46" s="246"/>
      <c r="GR46" s="246"/>
      <c r="GS46" s="246"/>
      <c r="GT46" s="246"/>
      <c r="GU46" s="246"/>
      <c r="GV46" s="246"/>
      <c r="GW46" s="246"/>
      <c r="GX46" s="246"/>
      <c r="GY46" s="246"/>
      <c r="GZ46" s="246"/>
      <c r="HA46" s="246"/>
      <c r="HB46" s="246"/>
      <c r="HC46" s="246"/>
      <c r="HD46" s="246"/>
      <c r="HE46" s="246"/>
      <c r="HF46" s="246"/>
      <c r="HG46" s="246"/>
      <c r="HH46" s="246"/>
      <c r="HI46" s="246"/>
      <c r="HJ46" s="246"/>
      <c r="HK46" s="246"/>
      <c r="HL46" s="246"/>
      <c r="HM46" s="246"/>
      <c r="HN46" s="246"/>
      <c r="HO46" s="246"/>
      <c r="HP46" s="246"/>
      <c r="HQ46" s="246"/>
      <c r="HR46" s="246"/>
      <c r="HS46" s="246"/>
      <c r="HT46" s="246"/>
      <c r="HU46" s="246"/>
      <c r="HV46" s="246"/>
      <c r="HW46" s="246"/>
      <c r="HX46" s="246"/>
      <c r="HY46" s="246"/>
      <c r="HZ46" s="246"/>
      <c r="IA46" s="246"/>
      <c r="IB46" s="246"/>
      <c r="IC46" s="246"/>
      <c r="ID46" s="246"/>
      <c r="IE46" s="246"/>
      <c r="IF46" s="246"/>
      <c r="IG46" s="246"/>
      <c r="IH46" s="246"/>
      <c r="II46" s="246"/>
      <c r="IJ46" s="246"/>
      <c r="IK46" s="246"/>
      <c r="IL46" s="246"/>
      <c r="IM46" s="246"/>
      <c r="IN46" s="246"/>
      <c r="IO46" s="246"/>
      <c r="IP46" s="246"/>
      <c r="IQ46" s="246"/>
      <c r="IR46" s="246"/>
      <c r="IS46" s="246"/>
      <c r="IT46" s="246"/>
      <c r="IU46" s="246"/>
      <c r="IV46" s="246"/>
    </row>
    <row r="47" spans="1:256" ht="16.5">
      <c r="A47" s="416" t="s">
        <v>374</v>
      </c>
      <c r="B47" s="292">
        <v>0</v>
      </c>
      <c r="C47" s="292">
        <v>0</v>
      </c>
      <c r="D47" s="292">
        <f>B47+C47</f>
        <v>0</v>
      </c>
      <c r="E47" s="292">
        <v>0</v>
      </c>
      <c r="F47" s="292">
        <v>0</v>
      </c>
      <c r="G47" s="292">
        <f t="shared" si="3"/>
        <v>0</v>
      </c>
      <c r="H47" s="241"/>
      <c r="I47" s="241"/>
      <c r="J47" s="241">
        <f>H47+I47</f>
        <v>0</v>
      </c>
      <c r="K47" s="241"/>
      <c r="L47" s="241"/>
      <c r="M47" s="241"/>
      <c r="N47" s="241">
        <f t="shared" si="5"/>
        <v>0</v>
      </c>
      <c r="O47" s="250" t="e">
        <f t="shared" si="11"/>
        <v>#DIV/0!</v>
      </c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  <c r="AM47" s="246"/>
      <c r="AN47" s="246"/>
      <c r="AO47" s="246"/>
      <c r="AP47" s="246"/>
      <c r="AQ47" s="246"/>
      <c r="AR47" s="246"/>
      <c r="AS47" s="246"/>
      <c r="AT47" s="246"/>
      <c r="AU47" s="246"/>
      <c r="AV47" s="246"/>
      <c r="AW47" s="246"/>
      <c r="AX47" s="246"/>
      <c r="AY47" s="246"/>
      <c r="AZ47" s="246"/>
      <c r="BA47" s="246"/>
      <c r="BB47" s="246"/>
      <c r="BC47" s="246"/>
      <c r="BD47" s="246"/>
      <c r="BE47" s="246"/>
      <c r="BF47" s="246"/>
      <c r="BG47" s="246"/>
      <c r="BH47" s="246"/>
      <c r="BI47" s="246"/>
      <c r="BJ47" s="246"/>
      <c r="BK47" s="246"/>
      <c r="BL47" s="246"/>
      <c r="BM47" s="246"/>
      <c r="BN47" s="246"/>
      <c r="BO47" s="246"/>
      <c r="BP47" s="246"/>
      <c r="BQ47" s="246"/>
      <c r="BR47" s="246"/>
      <c r="BS47" s="246"/>
      <c r="BT47" s="246"/>
      <c r="BU47" s="246"/>
      <c r="BV47" s="246"/>
      <c r="BW47" s="246"/>
      <c r="BX47" s="246"/>
      <c r="BY47" s="246"/>
      <c r="BZ47" s="246"/>
      <c r="CA47" s="246"/>
      <c r="CB47" s="246"/>
      <c r="CC47" s="246"/>
      <c r="CD47" s="246"/>
      <c r="CE47" s="246"/>
      <c r="CF47" s="246"/>
      <c r="CG47" s="246"/>
      <c r="CH47" s="246"/>
      <c r="CI47" s="246"/>
      <c r="CJ47" s="246"/>
      <c r="CK47" s="246"/>
      <c r="CL47" s="246"/>
      <c r="CM47" s="246"/>
      <c r="CN47" s="246"/>
      <c r="CO47" s="246"/>
      <c r="CP47" s="246"/>
      <c r="CQ47" s="246"/>
      <c r="CR47" s="246"/>
      <c r="CS47" s="246"/>
      <c r="CT47" s="246"/>
      <c r="CU47" s="246"/>
      <c r="CV47" s="246"/>
      <c r="CW47" s="246"/>
      <c r="CX47" s="246"/>
      <c r="CY47" s="246"/>
      <c r="CZ47" s="246"/>
      <c r="DA47" s="246"/>
      <c r="DB47" s="246"/>
      <c r="DC47" s="246"/>
      <c r="DD47" s="246"/>
      <c r="DE47" s="246"/>
      <c r="DF47" s="246"/>
      <c r="DG47" s="246"/>
      <c r="DH47" s="246"/>
      <c r="DI47" s="246"/>
      <c r="DJ47" s="246"/>
      <c r="DK47" s="246"/>
      <c r="DL47" s="246"/>
      <c r="DM47" s="246"/>
      <c r="DN47" s="246"/>
      <c r="DO47" s="246"/>
      <c r="DP47" s="246"/>
      <c r="DQ47" s="246"/>
      <c r="DR47" s="246"/>
      <c r="DS47" s="246"/>
      <c r="DT47" s="246"/>
      <c r="DU47" s="246"/>
      <c r="DV47" s="246"/>
      <c r="DW47" s="246"/>
      <c r="DX47" s="246"/>
      <c r="DY47" s="246"/>
      <c r="DZ47" s="246"/>
      <c r="EA47" s="246"/>
      <c r="EB47" s="246"/>
      <c r="EC47" s="246"/>
      <c r="ED47" s="246"/>
      <c r="EE47" s="246"/>
      <c r="EF47" s="246"/>
      <c r="EG47" s="246"/>
      <c r="EH47" s="246"/>
      <c r="EI47" s="246"/>
      <c r="EJ47" s="246"/>
      <c r="EK47" s="246"/>
      <c r="EL47" s="246"/>
      <c r="EM47" s="246"/>
      <c r="EN47" s="246"/>
      <c r="EO47" s="246"/>
      <c r="EP47" s="246"/>
      <c r="EQ47" s="246"/>
      <c r="ER47" s="246"/>
      <c r="ES47" s="246"/>
      <c r="ET47" s="246"/>
      <c r="EU47" s="246"/>
      <c r="EV47" s="246"/>
      <c r="EW47" s="246"/>
      <c r="EX47" s="246"/>
      <c r="EY47" s="246"/>
      <c r="EZ47" s="246"/>
      <c r="FA47" s="246"/>
      <c r="FB47" s="246"/>
      <c r="FC47" s="246"/>
      <c r="FD47" s="246"/>
      <c r="FE47" s="246"/>
      <c r="FF47" s="246"/>
      <c r="FG47" s="246"/>
      <c r="FH47" s="246"/>
      <c r="FI47" s="246"/>
      <c r="FJ47" s="246"/>
      <c r="FK47" s="246"/>
      <c r="FL47" s="246"/>
      <c r="FM47" s="246"/>
      <c r="FN47" s="246"/>
      <c r="FO47" s="246"/>
      <c r="FP47" s="246"/>
      <c r="FQ47" s="246"/>
      <c r="FR47" s="246"/>
      <c r="FS47" s="246"/>
      <c r="FT47" s="246"/>
      <c r="FU47" s="246"/>
      <c r="FV47" s="246"/>
      <c r="FW47" s="246"/>
      <c r="FX47" s="246"/>
      <c r="FY47" s="246"/>
      <c r="FZ47" s="246"/>
      <c r="GA47" s="246"/>
      <c r="GB47" s="246"/>
      <c r="GC47" s="246"/>
      <c r="GD47" s="246"/>
      <c r="GE47" s="246"/>
      <c r="GF47" s="246"/>
      <c r="GG47" s="246"/>
      <c r="GH47" s="246"/>
      <c r="GI47" s="246"/>
      <c r="GJ47" s="246"/>
      <c r="GK47" s="246"/>
      <c r="GL47" s="246"/>
      <c r="GM47" s="246"/>
      <c r="GN47" s="246"/>
      <c r="GO47" s="246"/>
      <c r="GP47" s="246"/>
      <c r="GQ47" s="246"/>
      <c r="GR47" s="246"/>
      <c r="GS47" s="246"/>
      <c r="GT47" s="246"/>
      <c r="GU47" s="246"/>
      <c r="GV47" s="246"/>
      <c r="GW47" s="246"/>
      <c r="GX47" s="246"/>
      <c r="GY47" s="246"/>
      <c r="GZ47" s="246"/>
      <c r="HA47" s="246"/>
      <c r="HB47" s="246"/>
      <c r="HC47" s="246"/>
      <c r="HD47" s="246"/>
      <c r="HE47" s="246"/>
      <c r="HF47" s="246"/>
      <c r="HG47" s="246"/>
      <c r="HH47" s="246"/>
      <c r="HI47" s="246"/>
      <c r="HJ47" s="246"/>
      <c r="HK47" s="246"/>
      <c r="HL47" s="246"/>
      <c r="HM47" s="246"/>
      <c r="HN47" s="246"/>
      <c r="HO47" s="246"/>
      <c r="HP47" s="246"/>
      <c r="HQ47" s="246"/>
      <c r="HR47" s="246"/>
      <c r="HS47" s="246"/>
      <c r="HT47" s="246"/>
      <c r="HU47" s="246"/>
      <c r="HV47" s="246"/>
      <c r="HW47" s="246"/>
      <c r="HX47" s="246"/>
      <c r="HY47" s="246"/>
      <c r="HZ47" s="246"/>
      <c r="IA47" s="246"/>
      <c r="IB47" s="246"/>
      <c r="IC47" s="246"/>
      <c r="ID47" s="246"/>
      <c r="IE47" s="246"/>
      <c r="IF47" s="246"/>
      <c r="IG47" s="246"/>
      <c r="IH47" s="246"/>
      <c r="II47" s="246"/>
      <c r="IJ47" s="246"/>
      <c r="IK47" s="246"/>
      <c r="IL47" s="246"/>
      <c r="IM47" s="246"/>
      <c r="IN47" s="246"/>
      <c r="IO47" s="246"/>
      <c r="IP47" s="246"/>
      <c r="IQ47" s="246"/>
      <c r="IR47" s="246"/>
      <c r="IS47" s="246"/>
      <c r="IT47" s="246"/>
      <c r="IU47" s="246"/>
      <c r="IV47" s="246"/>
    </row>
    <row r="48" spans="1:256" ht="16.5">
      <c r="A48" s="416" t="s">
        <v>370</v>
      </c>
      <c r="B48" s="292">
        <v>0</v>
      </c>
      <c r="C48" s="292">
        <v>0</v>
      </c>
      <c r="D48" s="292">
        <f>B48+C48</f>
        <v>0</v>
      </c>
      <c r="E48" s="292">
        <v>0</v>
      </c>
      <c r="F48" s="292">
        <v>0</v>
      </c>
      <c r="G48" s="292">
        <f t="shared" si="3"/>
        <v>0</v>
      </c>
      <c r="H48" s="241"/>
      <c r="I48" s="241"/>
      <c r="J48" s="241">
        <f t="shared" si="4"/>
        <v>0</v>
      </c>
      <c r="K48" s="241"/>
      <c r="L48" s="241"/>
      <c r="M48" s="241"/>
      <c r="N48" s="241">
        <f t="shared" si="5"/>
        <v>0</v>
      </c>
      <c r="O48" s="250" t="e">
        <f t="shared" si="11"/>
        <v>#DIV/0!</v>
      </c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246"/>
      <c r="AK48" s="246"/>
      <c r="AL48" s="246"/>
      <c r="AM48" s="246"/>
      <c r="AN48" s="246"/>
      <c r="AO48" s="246"/>
      <c r="AP48" s="246"/>
      <c r="AQ48" s="246"/>
      <c r="AR48" s="246"/>
      <c r="AS48" s="246"/>
      <c r="AT48" s="246"/>
      <c r="AU48" s="246"/>
      <c r="AV48" s="246"/>
      <c r="AW48" s="246"/>
      <c r="AX48" s="246"/>
      <c r="AY48" s="246"/>
      <c r="AZ48" s="246"/>
      <c r="BA48" s="246"/>
      <c r="BB48" s="246"/>
      <c r="BC48" s="246"/>
      <c r="BD48" s="246"/>
      <c r="BE48" s="246"/>
      <c r="BF48" s="246"/>
      <c r="BG48" s="246"/>
      <c r="BH48" s="246"/>
      <c r="BI48" s="246"/>
      <c r="BJ48" s="246"/>
      <c r="BK48" s="246"/>
      <c r="BL48" s="246"/>
      <c r="BM48" s="246"/>
      <c r="BN48" s="246"/>
      <c r="BO48" s="246"/>
      <c r="BP48" s="246"/>
      <c r="BQ48" s="246"/>
      <c r="BR48" s="246"/>
      <c r="BS48" s="246"/>
      <c r="BT48" s="246"/>
      <c r="BU48" s="246"/>
      <c r="BV48" s="246"/>
      <c r="BW48" s="246"/>
      <c r="BX48" s="246"/>
      <c r="BY48" s="246"/>
      <c r="BZ48" s="246"/>
      <c r="CA48" s="246"/>
      <c r="CB48" s="246"/>
      <c r="CC48" s="246"/>
      <c r="CD48" s="246"/>
      <c r="CE48" s="246"/>
      <c r="CF48" s="246"/>
      <c r="CG48" s="246"/>
      <c r="CH48" s="246"/>
      <c r="CI48" s="246"/>
      <c r="CJ48" s="246"/>
      <c r="CK48" s="246"/>
      <c r="CL48" s="246"/>
      <c r="CM48" s="246"/>
      <c r="CN48" s="246"/>
      <c r="CO48" s="246"/>
      <c r="CP48" s="246"/>
      <c r="CQ48" s="246"/>
      <c r="CR48" s="246"/>
      <c r="CS48" s="246"/>
      <c r="CT48" s="246"/>
      <c r="CU48" s="246"/>
      <c r="CV48" s="246"/>
      <c r="CW48" s="246"/>
      <c r="CX48" s="246"/>
      <c r="CY48" s="246"/>
      <c r="CZ48" s="246"/>
      <c r="DA48" s="246"/>
      <c r="DB48" s="246"/>
      <c r="DC48" s="246"/>
      <c r="DD48" s="246"/>
      <c r="DE48" s="246"/>
      <c r="DF48" s="246"/>
      <c r="DG48" s="246"/>
      <c r="DH48" s="246"/>
      <c r="DI48" s="246"/>
      <c r="DJ48" s="246"/>
      <c r="DK48" s="246"/>
      <c r="DL48" s="246"/>
      <c r="DM48" s="246"/>
      <c r="DN48" s="246"/>
      <c r="DO48" s="246"/>
      <c r="DP48" s="246"/>
      <c r="DQ48" s="246"/>
      <c r="DR48" s="246"/>
      <c r="DS48" s="246"/>
      <c r="DT48" s="246"/>
      <c r="DU48" s="246"/>
      <c r="DV48" s="246"/>
      <c r="DW48" s="246"/>
      <c r="DX48" s="246"/>
      <c r="DY48" s="246"/>
      <c r="DZ48" s="246"/>
      <c r="EA48" s="246"/>
      <c r="EB48" s="246"/>
      <c r="EC48" s="246"/>
      <c r="ED48" s="246"/>
      <c r="EE48" s="246"/>
      <c r="EF48" s="246"/>
      <c r="EG48" s="246"/>
      <c r="EH48" s="246"/>
      <c r="EI48" s="246"/>
      <c r="EJ48" s="246"/>
      <c r="EK48" s="246"/>
      <c r="EL48" s="246"/>
      <c r="EM48" s="246"/>
      <c r="EN48" s="246"/>
      <c r="EO48" s="246"/>
      <c r="EP48" s="246"/>
      <c r="EQ48" s="246"/>
      <c r="ER48" s="246"/>
      <c r="ES48" s="246"/>
      <c r="ET48" s="246"/>
      <c r="EU48" s="246"/>
      <c r="EV48" s="246"/>
      <c r="EW48" s="246"/>
      <c r="EX48" s="246"/>
      <c r="EY48" s="246"/>
      <c r="EZ48" s="246"/>
      <c r="FA48" s="246"/>
      <c r="FB48" s="246"/>
      <c r="FC48" s="246"/>
      <c r="FD48" s="246"/>
      <c r="FE48" s="246"/>
      <c r="FF48" s="246"/>
      <c r="FG48" s="246"/>
      <c r="FH48" s="246"/>
      <c r="FI48" s="246"/>
      <c r="FJ48" s="246"/>
      <c r="FK48" s="246"/>
      <c r="FL48" s="246"/>
      <c r="FM48" s="246"/>
      <c r="FN48" s="246"/>
      <c r="FO48" s="246"/>
      <c r="FP48" s="246"/>
      <c r="FQ48" s="246"/>
      <c r="FR48" s="246"/>
      <c r="FS48" s="246"/>
      <c r="FT48" s="246"/>
      <c r="FU48" s="246"/>
      <c r="FV48" s="246"/>
      <c r="FW48" s="246"/>
      <c r="FX48" s="246"/>
      <c r="FY48" s="246"/>
      <c r="FZ48" s="246"/>
      <c r="GA48" s="246"/>
      <c r="GB48" s="246"/>
      <c r="GC48" s="246"/>
      <c r="GD48" s="246"/>
      <c r="GE48" s="246"/>
      <c r="GF48" s="246"/>
      <c r="GG48" s="246"/>
      <c r="GH48" s="246"/>
      <c r="GI48" s="246"/>
      <c r="GJ48" s="246"/>
      <c r="GK48" s="246"/>
      <c r="GL48" s="246"/>
      <c r="GM48" s="246"/>
      <c r="GN48" s="246"/>
      <c r="GO48" s="246"/>
      <c r="GP48" s="246"/>
      <c r="GQ48" s="246"/>
      <c r="GR48" s="246"/>
      <c r="GS48" s="246"/>
      <c r="GT48" s="246"/>
      <c r="GU48" s="246"/>
      <c r="GV48" s="246"/>
      <c r="GW48" s="246"/>
      <c r="GX48" s="246"/>
      <c r="GY48" s="246"/>
      <c r="GZ48" s="246"/>
      <c r="HA48" s="246"/>
      <c r="HB48" s="246"/>
      <c r="HC48" s="246"/>
      <c r="HD48" s="246"/>
      <c r="HE48" s="246"/>
      <c r="HF48" s="246"/>
      <c r="HG48" s="246"/>
      <c r="HH48" s="246"/>
      <c r="HI48" s="246"/>
      <c r="HJ48" s="246"/>
      <c r="HK48" s="246"/>
      <c r="HL48" s="246"/>
      <c r="HM48" s="246"/>
      <c r="HN48" s="246"/>
      <c r="HO48" s="246"/>
      <c r="HP48" s="246"/>
      <c r="HQ48" s="246"/>
      <c r="HR48" s="246"/>
      <c r="HS48" s="246"/>
      <c r="HT48" s="246"/>
      <c r="HU48" s="246"/>
      <c r="HV48" s="246"/>
      <c r="HW48" s="246"/>
      <c r="HX48" s="246"/>
      <c r="HY48" s="246"/>
      <c r="HZ48" s="246"/>
      <c r="IA48" s="246"/>
      <c r="IB48" s="246"/>
      <c r="IC48" s="246"/>
      <c r="ID48" s="246"/>
      <c r="IE48" s="246"/>
      <c r="IF48" s="246"/>
      <c r="IG48" s="246"/>
      <c r="IH48" s="246"/>
      <c r="II48" s="246"/>
      <c r="IJ48" s="246"/>
      <c r="IK48" s="246"/>
      <c r="IL48" s="246"/>
      <c r="IM48" s="246"/>
      <c r="IN48" s="246"/>
      <c r="IO48" s="246"/>
      <c r="IP48" s="246"/>
      <c r="IQ48" s="246"/>
      <c r="IR48" s="246"/>
      <c r="IS48" s="246"/>
      <c r="IT48" s="246"/>
      <c r="IU48" s="246"/>
      <c r="IV48" s="246"/>
    </row>
    <row r="49" spans="1:256" ht="16.5">
      <c r="A49" s="287" t="s">
        <v>375</v>
      </c>
      <c r="B49" s="288">
        <f>SUM(B47:B48)</f>
        <v>0</v>
      </c>
      <c r="C49" s="288">
        <f>SUM(C47:C48)</f>
        <v>0</v>
      </c>
      <c r="D49" s="288">
        <f>SUM(D47:D48)</f>
        <v>0</v>
      </c>
      <c r="E49" s="288">
        <f aca="true" t="shared" si="13" ref="E49:N49">SUM(E47:E48)</f>
        <v>0</v>
      </c>
      <c r="F49" s="288">
        <f t="shared" si="13"/>
        <v>0</v>
      </c>
      <c r="G49" s="288">
        <f t="shared" si="13"/>
        <v>0</v>
      </c>
      <c r="H49" s="242">
        <f t="shared" si="13"/>
        <v>0</v>
      </c>
      <c r="I49" s="242">
        <f t="shared" si="13"/>
        <v>0</v>
      </c>
      <c r="J49" s="242">
        <f t="shared" si="13"/>
        <v>0</v>
      </c>
      <c r="K49" s="242">
        <f t="shared" si="13"/>
        <v>0</v>
      </c>
      <c r="L49" s="242">
        <f t="shared" si="13"/>
        <v>0</v>
      </c>
      <c r="M49" s="242">
        <f t="shared" si="13"/>
        <v>0</v>
      </c>
      <c r="N49" s="242">
        <f t="shared" si="13"/>
        <v>0</v>
      </c>
      <c r="O49" s="251" t="e">
        <f t="shared" si="11"/>
        <v>#DIV/0!</v>
      </c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  <c r="AJ49" s="246"/>
      <c r="AK49" s="246"/>
      <c r="AL49" s="246"/>
      <c r="AM49" s="246"/>
      <c r="AN49" s="246"/>
      <c r="AO49" s="246"/>
      <c r="AP49" s="246"/>
      <c r="AQ49" s="246"/>
      <c r="AR49" s="246"/>
      <c r="AS49" s="246"/>
      <c r="AT49" s="246"/>
      <c r="AU49" s="246"/>
      <c r="AV49" s="246"/>
      <c r="AW49" s="246"/>
      <c r="AX49" s="246"/>
      <c r="AY49" s="246"/>
      <c r="AZ49" s="246"/>
      <c r="BA49" s="246"/>
      <c r="BB49" s="246"/>
      <c r="BC49" s="246"/>
      <c r="BD49" s="246"/>
      <c r="BE49" s="246"/>
      <c r="BF49" s="246"/>
      <c r="BG49" s="246"/>
      <c r="BH49" s="246"/>
      <c r="BI49" s="246"/>
      <c r="BJ49" s="246"/>
      <c r="BK49" s="246"/>
      <c r="BL49" s="246"/>
      <c r="BM49" s="246"/>
      <c r="BN49" s="246"/>
      <c r="BO49" s="246"/>
      <c r="BP49" s="246"/>
      <c r="BQ49" s="246"/>
      <c r="BR49" s="246"/>
      <c r="BS49" s="246"/>
      <c r="BT49" s="246"/>
      <c r="BU49" s="246"/>
      <c r="BV49" s="246"/>
      <c r="BW49" s="246"/>
      <c r="BX49" s="246"/>
      <c r="BY49" s="246"/>
      <c r="BZ49" s="246"/>
      <c r="CA49" s="246"/>
      <c r="CB49" s="246"/>
      <c r="CC49" s="246"/>
      <c r="CD49" s="246"/>
      <c r="CE49" s="246"/>
      <c r="CF49" s="246"/>
      <c r="CG49" s="246"/>
      <c r="CH49" s="246"/>
      <c r="CI49" s="246"/>
      <c r="CJ49" s="246"/>
      <c r="CK49" s="246"/>
      <c r="CL49" s="246"/>
      <c r="CM49" s="246"/>
      <c r="CN49" s="246"/>
      <c r="CO49" s="246"/>
      <c r="CP49" s="246"/>
      <c r="CQ49" s="246"/>
      <c r="CR49" s="246"/>
      <c r="CS49" s="246"/>
      <c r="CT49" s="246"/>
      <c r="CU49" s="246"/>
      <c r="CV49" s="246"/>
      <c r="CW49" s="246"/>
      <c r="CX49" s="246"/>
      <c r="CY49" s="246"/>
      <c r="CZ49" s="246"/>
      <c r="DA49" s="246"/>
      <c r="DB49" s="246"/>
      <c r="DC49" s="246"/>
      <c r="DD49" s="246"/>
      <c r="DE49" s="246"/>
      <c r="DF49" s="246"/>
      <c r="DG49" s="246"/>
      <c r="DH49" s="246"/>
      <c r="DI49" s="246"/>
      <c r="DJ49" s="246"/>
      <c r="DK49" s="246"/>
      <c r="DL49" s="246"/>
      <c r="DM49" s="246"/>
      <c r="DN49" s="246"/>
      <c r="DO49" s="246"/>
      <c r="DP49" s="246"/>
      <c r="DQ49" s="246"/>
      <c r="DR49" s="246"/>
      <c r="DS49" s="246"/>
      <c r="DT49" s="246"/>
      <c r="DU49" s="246"/>
      <c r="DV49" s="246"/>
      <c r="DW49" s="246"/>
      <c r="DX49" s="246"/>
      <c r="DY49" s="246"/>
      <c r="DZ49" s="246"/>
      <c r="EA49" s="246"/>
      <c r="EB49" s="246"/>
      <c r="EC49" s="246"/>
      <c r="ED49" s="246"/>
      <c r="EE49" s="246"/>
      <c r="EF49" s="246"/>
      <c r="EG49" s="246"/>
      <c r="EH49" s="246"/>
      <c r="EI49" s="246"/>
      <c r="EJ49" s="246"/>
      <c r="EK49" s="246"/>
      <c r="EL49" s="246"/>
      <c r="EM49" s="246"/>
      <c r="EN49" s="246"/>
      <c r="EO49" s="246"/>
      <c r="EP49" s="246"/>
      <c r="EQ49" s="246"/>
      <c r="ER49" s="246"/>
      <c r="ES49" s="246"/>
      <c r="ET49" s="246"/>
      <c r="EU49" s="246"/>
      <c r="EV49" s="246"/>
      <c r="EW49" s="246"/>
      <c r="EX49" s="246"/>
      <c r="EY49" s="246"/>
      <c r="EZ49" s="246"/>
      <c r="FA49" s="246"/>
      <c r="FB49" s="246"/>
      <c r="FC49" s="246"/>
      <c r="FD49" s="246"/>
      <c r="FE49" s="246"/>
      <c r="FF49" s="246"/>
      <c r="FG49" s="246"/>
      <c r="FH49" s="246"/>
      <c r="FI49" s="246"/>
      <c r="FJ49" s="246"/>
      <c r="FK49" s="246"/>
      <c r="FL49" s="246"/>
      <c r="FM49" s="246"/>
      <c r="FN49" s="246"/>
      <c r="FO49" s="246"/>
      <c r="FP49" s="246"/>
      <c r="FQ49" s="246"/>
      <c r="FR49" s="246"/>
      <c r="FS49" s="246"/>
      <c r="FT49" s="246"/>
      <c r="FU49" s="246"/>
      <c r="FV49" s="246"/>
      <c r="FW49" s="246"/>
      <c r="FX49" s="246"/>
      <c r="FY49" s="246"/>
      <c r="FZ49" s="246"/>
      <c r="GA49" s="246"/>
      <c r="GB49" s="246"/>
      <c r="GC49" s="246"/>
      <c r="GD49" s="246"/>
      <c r="GE49" s="246"/>
      <c r="GF49" s="246"/>
      <c r="GG49" s="246"/>
      <c r="GH49" s="246"/>
      <c r="GI49" s="246"/>
      <c r="GJ49" s="246"/>
      <c r="GK49" s="246"/>
      <c r="GL49" s="246"/>
      <c r="GM49" s="246"/>
      <c r="GN49" s="246"/>
      <c r="GO49" s="246"/>
      <c r="GP49" s="246"/>
      <c r="GQ49" s="246"/>
      <c r="GR49" s="246"/>
      <c r="GS49" s="246"/>
      <c r="GT49" s="246"/>
      <c r="GU49" s="246"/>
      <c r="GV49" s="246"/>
      <c r="GW49" s="246"/>
      <c r="GX49" s="246"/>
      <c r="GY49" s="246"/>
      <c r="GZ49" s="246"/>
      <c r="HA49" s="246"/>
      <c r="HB49" s="246"/>
      <c r="HC49" s="246"/>
      <c r="HD49" s="246"/>
      <c r="HE49" s="246"/>
      <c r="HF49" s="246"/>
      <c r="HG49" s="246"/>
      <c r="HH49" s="246"/>
      <c r="HI49" s="246"/>
      <c r="HJ49" s="246"/>
      <c r="HK49" s="246"/>
      <c r="HL49" s="246"/>
      <c r="HM49" s="246"/>
      <c r="HN49" s="246"/>
      <c r="HO49" s="246"/>
      <c r="HP49" s="246"/>
      <c r="HQ49" s="246"/>
      <c r="HR49" s="246"/>
      <c r="HS49" s="246"/>
      <c r="HT49" s="246"/>
      <c r="HU49" s="246"/>
      <c r="HV49" s="246"/>
      <c r="HW49" s="246"/>
      <c r="HX49" s="246"/>
      <c r="HY49" s="246"/>
      <c r="HZ49" s="246"/>
      <c r="IA49" s="246"/>
      <c r="IB49" s="246"/>
      <c r="IC49" s="246"/>
      <c r="ID49" s="246"/>
      <c r="IE49" s="246"/>
      <c r="IF49" s="246"/>
      <c r="IG49" s="246"/>
      <c r="IH49" s="246"/>
      <c r="II49" s="246"/>
      <c r="IJ49" s="246"/>
      <c r="IK49" s="246"/>
      <c r="IL49" s="246"/>
      <c r="IM49" s="246"/>
      <c r="IN49" s="246"/>
      <c r="IO49" s="246"/>
      <c r="IP49" s="246"/>
      <c r="IQ49" s="246"/>
      <c r="IR49" s="246"/>
      <c r="IS49" s="246"/>
      <c r="IT49" s="246"/>
      <c r="IU49" s="246"/>
      <c r="IV49" s="246"/>
    </row>
    <row r="50" spans="1:256" ht="16.5">
      <c r="A50" s="418"/>
      <c r="B50" s="418"/>
      <c r="C50" s="418"/>
      <c r="D50" s="292"/>
      <c r="E50" s="418"/>
      <c r="F50" s="418"/>
      <c r="G50" s="292"/>
      <c r="H50" s="241"/>
      <c r="I50" s="245"/>
      <c r="J50" s="245"/>
      <c r="K50" s="245"/>
      <c r="L50" s="245"/>
      <c r="M50" s="245"/>
      <c r="N50" s="241"/>
      <c r="O50" s="250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246"/>
      <c r="AL50" s="246"/>
      <c r="AM50" s="246"/>
      <c r="AN50" s="246"/>
      <c r="AO50" s="246"/>
      <c r="AP50" s="246"/>
      <c r="AQ50" s="246"/>
      <c r="AR50" s="246"/>
      <c r="AS50" s="246"/>
      <c r="AT50" s="246"/>
      <c r="AU50" s="246"/>
      <c r="AV50" s="246"/>
      <c r="AW50" s="246"/>
      <c r="AX50" s="246"/>
      <c r="AY50" s="246"/>
      <c r="AZ50" s="246"/>
      <c r="BA50" s="246"/>
      <c r="BB50" s="246"/>
      <c r="BC50" s="246"/>
      <c r="BD50" s="246"/>
      <c r="BE50" s="246"/>
      <c r="BF50" s="246"/>
      <c r="BG50" s="246"/>
      <c r="BH50" s="246"/>
      <c r="BI50" s="246"/>
      <c r="BJ50" s="246"/>
      <c r="BK50" s="246"/>
      <c r="BL50" s="246"/>
      <c r="BM50" s="246"/>
      <c r="BN50" s="246"/>
      <c r="BO50" s="246"/>
      <c r="BP50" s="246"/>
      <c r="BQ50" s="246"/>
      <c r="BR50" s="246"/>
      <c r="BS50" s="246"/>
      <c r="BT50" s="246"/>
      <c r="BU50" s="246"/>
      <c r="BV50" s="246"/>
      <c r="BW50" s="246"/>
      <c r="BX50" s="246"/>
      <c r="BY50" s="246"/>
      <c r="BZ50" s="246"/>
      <c r="CA50" s="246"/>
      <c r="CB50" s="246"/>
      <c r="CC50" s="246"/>
      <c r="CD50" s="246"/>
      <c r="CE50" s="246"/>
      <c r="CF50" s="246"/>
      <c r="CG50" s="246"/>
      <c r="CH50" s="246"/>
      <c r="CI50" s="246"/>
      <c r="CJ50" s="246"/>
      <c r="CK50" s="246"/>
      <c r="CL50" s="246"/>
      <c r="CM50" s="246"/>
      <c r="CN50" s="246"/>
      <c r="CO50" s="246"/>
      <c r="CP50" s="246"/>
      <c r="CQ50" s="246"/>
      <c r="CR50" s="246"/>
      <c r="CS50" s="246"/>
      <c r="CT50" s="246"/>
      <c r="CU50" s="246"/>
      <c r="CV50" s="246"/>
      <c r="CW50" s="246"/>
      <c r="CX50" s="246"/>
      <c r="CY50" s="246"/>
      <c r="CZ50" s="246"/>
      <c r="DA50" s="246"/>
      <c r="DB50" s="246"/>
      <c r="DC50" s="246"/>
      <c r="DD50" s="246"/>
      <c r="DE50" s="246"/>
      <c r="DF50" s="246"/>
      <c r="DG50" s="246"/>
      <c r="DH50" s="246"/>
      <c r="DI50" s="246"/>
      <c r="DJ50" s="246"/>
      <c r="DK50" s="246"/>
      <c r="DL50" s="246"/>
      <c r="DM50" s="246"/>
      <c r="DN50" s="246"/>
      <c r="DO50" s="246"/>
      <c r="DP50" s="246"/>
      <c r="DQ50" s="246"/>
      <c r="DR50" s="246"/>
      <c r="DS50" s="246"/>
      <c r="DT50" s="246"/>
      <c r="DU50" s="246"/>
      <c r="DV50" s="246"/>
      <c r="DW50" s="246"/>
      <c r="DX50" s="246"/>
      <c r="DY50" s="246"/>
      <c r="DZ50" s="246"/>
      <c r="EA50" s="246"/>
      <c r="EB50" s="246"/>
      <c r="EC50" s="246"/>
      <c r="ED50" s="246"/>
      <c r="EE50" s="246"/>
      <c r="EF50" s="246"/>
      <c r="EG50" s="246"/>
      <c r="EH50" s="246"/>
      <c r="EI50" s="246"/>
      <c r="EJ50" s="246"/>
      <c r="EK50" s="246"/>
      <c r="EL50" s="246"/>
      <c r="EM50" s="246"/>
      <c r="EN50" s="246"/>
      <c r="EO50" s="246"/>
      <c r="EP50" s="246"/>
      <c r="EQ50" s="246"/>
      <c r="ER50" s="246"/>
      <c r="ES50" s="246"/>
      <c r="ET50" s="246"/>
      <c r="EU50" s="246"/>
      <c r="EV50" s="246"/>
      <c r="EW50" s="246"/>
      <c r="EX50" s="246"/>
      <c r="EY50" s="246"/>
      <c r="EZ50" s="246"/>
      <c r="FA50" s="246"/>
      <c r="FB50" s="246"/>
      <c r="FC50" s="246"/>
      <c r="FD50" s="246"/>
      <c r="FE50" s="246"/>
      <c r="FF50" s="246"/>
      <c r="FG50" s="246"/>
      <c r="FH50" s="246"/>
      <c r="FI50" s="246"/>
      <c r="FJ50" s="246"/>
      <c r="FK50" s="246"/>
      <c r="FL50" s="246"/>
      <c r="FM50" s="246"/>
      <c r="FN50" s="246"/>
      <c r="FO50" s="246"/>
      <c r="FP50" s="246"/>
      <c r="FQ50" s="246"/>
      <c r="FR50" s="246"/>
      <c r="FS50" s="246"/>
      <c r="FT50" s="246"/>
      <c r="FU50" s="246"/>
      <c r="FV50" s="246"/>
      <c r="FW50" s="246"/>
      <c r="FX50" s="246"/>
      <c r="FY50" s="246"/>
      <c r="FZ50" s="246"/>
      <c r="GA50" s="246"/>
      <c r="GB50" s="246"/>
      <c r="GC50" s="246"/>
      <c r="GD50" s="246"/>
      <c r="GE50" s="246"/>
      <c r="GF50" s="246"/>
      <c r="GG50" s="246"/>
      <c r="GH50" s="246"/>
      <c r="GI50" s="246"/>
      <c r="GJ50" s="246"/>
      <c r="GK50" s="246"/>
      <c r="GL50" s="246"/>
      <c r="GM50" s="246"/>
      <c r="GN50" s="246"/>
      <c r="GO50" s="246"/>
      <c r="GP50" s="246"/>
      <c r="GQ50" s="246"/>
      <c r="GR50" s="246"/>
      <c r="GS50" s="246"/>
      <c r="GT50" s="246"/>
      <c r="GU50" s="246"/>
      <c r="GV50" s="246"/>
      <c r="GW50" s="246"/>
      <c r="GX50" s="246"/>
      <c r="GY50" s="246"/>
      <c r="GZ50" s="246"/>
      <c r="HA50" s="246"/>
      <c r="HB50" s="246"/>
      <c r="HC50" s="246"/>
      <c r="HD50" s="246"/>
      <c r="HE50" s="246"/>
      <c r="HF50" s="246"/>
      <c r="HG50" s="246"/>
      <c r="HH50" s="246"/>
      <c r="HI50" s="246"/>
      <c r="HJ50" s="246"/>
      <c r="HK50" s="246"/>
      <c r="HL50" s="246"/>
      <c r="HM50" s="246"/>
      <c r="HN50" s="246"/>
      <c r="HO50" s="246"/>
      <c r="HP50" s="246"/>
      <c r="HQ50" s="246"/>
      <c r="HR50" s="246"/>
      <c r="HS50" s="246"/>
      <c r="HT50" s="246"/>
      <c r="HU50" s="246"/>
      <c r="HV50" s="246"/>
      <c r="HW50" s="246"/>
      <c r="HX50" s="246"/>
      <c r="HY50" s="246"/>
      <c r="HZ50" s="246"/>
      <c r="IA50" s="246"/>
      <c r="IB50" s="246"/>
      <c r="IC50" s="246"/>
      <c r="ID50" s="246"/>
      <c r="IE50" s="246"/>
      <c r="IF50" s="246"/>
      <c r="IG50" s="246"/>
      <c r="IH50" s="246"/>
      <c r="II50" s="246"/>
      <c r="IJ50" s="246"/>
      <c r="IK50" s="246"/>
      <c r="IL50" s="246"/>
      <c r="IM50" s="246"/>
      <c r="IN50" s="246"/>
      <c r="IO50" s="246"/>
      <c r="IP50" s="246"/>
      <c r="IQ50" s="246"/>
      <c r="IR50" s="246"/>
      <c r="IS50" s="246"/>
      <c r="IT50" s="246"/>
      <c r="IU50" s="246"/>
      <c r="IV50" s="246"/>
    </row>
    <row r="51" spans="1:256" ht="16.5">
      <c r="A51" s="419" t="s">
        <v>397</v>
      </c>
      <c r="B51" s="288">
        <f>B23+B34+B46</f>
        <v>889000</v>
      </c>
      <c r="C51" s="288">
        <f>C23+C34+C46+C15</f>
        <v>0</v>
      </c>
      <c r="D51" s="288">
        <f>D23+D34+D46+D15</f>
        <v>889000</v>
      </c>
      <c r="E51" s="288">
        <f>E23+E34+E46</f>
        <v>15575720</v>
      </c>
      <c r="F51" s="288">
        <f>F23+F34+F46+F15</f>
        <v>4985334</v>
      </c>
      <c r="G51" s="288">
        <f>G11+G23+G34+G46</f>
        <v>74396050</v>
      </c>
      <c r="H51" s="242">
        <f aca="true" t="shared" si="14" ref="H51:N51">H34+H46</f>
        <v>0</v>
      </c>
      <c r="I51" s="242">
        <f t="shared" si="14"/>
        <v>0</v>
      </c>
      <c r="J51" s="242">
        <f t="shared" si="14"/>
        <v>0</v>
      </c>
      <c r="K51" s="242">
        <f t="shared" si="14"/>
        <v>0</v>
      </c>
      <c r="L51" s="242">
        <f t="shared" si="14"/>
        <v>0</v>
      </c>
      <c r="M51" s="242">
        <f t="shared" si="14"/>
        <v>0</v>
      </c>
      <c r="N51" s="242">
        <f t="shared" si="14"/>
        <v>0</v>
      </c>
      <c r="O51" s="251" t="e">
        <f t="shared" si="11"/>
        <v>#DIV/0!</v>
      </c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246"/>
      <c r="AK51" s="246"/>
      <c r="AL51" s="246"/>
      <c r="AM51" s="246"/>
      <c r="AN51" s="246"/>
      <c r="AO51" s="246"/>
      <c r="AP51" s="246"/>
      <c r="AQ51" s="246"/>
      <c r="AR51" s="246"/>
      <c r="AS51" s="246"/>
      <c r="AT51" s="246"/>
      <c r="AU51" s="246"/>
      <c r="AV51" s="246"/>
      <c r="AW51" s="246"/>
      <c r="AX51" s="246"/>
      <c r="AY51" s="246"/>
      <c r="AZ51" s="246"/>
      <c r="BA51" s="246"/>
      <c r="BB51" s="246"/>
      <c r="BC51" s="246"/>
      <c r="BD51" s="246"/>
      <c r="BE51" s="246"/>
      <c r="BF51" s="246"/>
      <c r="BG51" s="246"/>
      <c r="BH51" s="246"/>
      <c r="BI51" s="246"/>
      <c r="BJ51" s="246"/>
      <c r="BK51" s="246"/>
      <c r="BL51" s="246"/>
      <c r="BM51" s="246"/>
      <c r="BN51" s="246"/>
      <c r="BO51" s="246"/>
      <c r="BP51" s="246"/>
      <c r="BQ51" s="246"/>
      <c r="BR51" s="246"/>
      <c r="BS51" s="246"/>
      <c r="BT51" s="246"/>
      <c r="BU51" s="246"/>
      <c r="BV51" s="246"/>
      <c r="BW51" s="246"/>
      <c r="BX51" s="246"/>
      <c r="BY51" s="246"/>
      <c r="BZ51" s="246"/>
      <c r="CA51" s="246"/>
      <c r="CB51" s="246"/>
      <c r="CC51" s="246"/>
      <c r="CD51" s="246"/>
      <c r="CE51" s="246"/>
      <c r="CF51" s="246"/>
      <c r="CG51" s="246"/>
      <c r="CH51" s="246"/>
      <c r="CI51" s="246"/>
      <c r="CJ51" s="246"/>
      <c r="CK51" s="246"/>
      <c r="CL51" s="246"/>
      <c r="CM51" s="246"/>
      <c r="CN51" s="246"/>
      <c r="CO51" s="246"/>
      <c r="CP51" s="246"/>
      <c r="CQ51" s="246"/>
      <c r="CR51" s="246"/>
      <c r="CS51" s="246"/>
      <c r="CT51" s="246"/>
      <c r="CU51" s="246"/>
      <c r="CV51" s="246"/>
      <c r="CW51" s="246"/>
      <c r="CX51" s="246"/>
      <c r="CY51" s="246"/>
      <c r="CZ51" s="246"/>
      <c r="DA51" s="246"/>
      <c r="DB51" s="246"/>
      <c r="DC51" s="246"/>
      <c r="DD51" s="246"/>
      <c r="DE51" s="246"/>
      <c r="DF51" s="246"/>
      <c r="DG51" s="246"/>
      <c r="DH51" s="246"/>
      <c r="DI51" s="246"/>
      <c r="DJ51" s="246"/>
      <c r="DK51" s="246"/>
      <c r="DL51" s="246"/>
      <c r="DM51" s="246"/>
      <c r="DN51" s="246"/>
      <c r="DO51" s="246"/>
      <c r="DP51" s="246"/>
      <c r="DQ51" s="246"/>
      <c r="DR51" s="246"/>
      <c r="DS51" s="246"/>
      <c r="DT51" s="246"/>
      <c r="DU51" s="246"/>
      <c r="DV51" s="246"/>
      <c r="DW51" s="246"/>
      <c r="DX51" s="246"/>
      <c r="DY51" s="246"/>
      <c r="DZ51" s="246"/>
      <c r="EA51" s="246"/>
      <c r="EB51" s="246"/>
      <c r="EC51" s="246"/>
      <c r="ED51" s="246"/>
      <c r="EE51" s="246"/>
      <c r="EF51" s="246"/>
      <c r="EG51" s="246"/>
      <c r="EH51" s="246"/>
      <c r="EI51" s="246"/>
      <c r="EJ51" s="246"/>
      <c r="EK51" s="246"/>
      <c r="EL51" s="246"/>
      <c r="EM51" s="246"/>
      <c r="EN51" s="246"/>
      <c r="EO51" s="246"/>
      <c r="EP51" s="246"/>
      <c r="EQ51" s="246"/>
      <c r="ER51" s="246"/>
      <c r="ES51" s="246"/>
      <c r="ET51" s="246"/>
      <c r="EU51" s="246"/>
      <c r="EV51" s="246"/>
      <c r="EW51" s="246"/>
      <c r="EX51" s="246"/>
      <c r="EY51" s="246"/>
      <c r="EZ51" s="246"/>
      <c r="FA51" s="246"/>
      <c r="FB51" s="246"/>
      <c r="FC51" s="246"/>
      <c r="FD51" s="246"/>
      <c r="FE51" s="246"/>
      <c r="FF51" s="246"/>
      <c r="FG51" s="246"/>
      <c r="FH51" s="246"/>
      <c r="FI51" s="246"/>
      <c r="FJ51" s="246"/>
      <c r="FK51" s="246"/>
      <c r="FL51" s="246"/>
      <c r="FM51" s="246"/>
      <c r="FN51" s="246"/>
      <c r="FO51" s="246"/>
      <c r="FP51" s="246"/>
      <c r="FQ51" s="246"/>
      <c r="FR51" s="246"/>
      <c r="FS51" s="246"/>
      <c r="FT51" s="246"/>
      <c r="FU51" s="246"/>
      <c r="FV51" s="246"/>
      <c r="FW51" s="246"/>
      <c r="FX51" s="246"/>
      <c r="FY51" s="246"/>
      <c r="FZ51" s="246"/>
      <c r="GA51" s="246"/>
      <c r="GB51" s="246"/>
      <c r="GC51" s="246"/>
      <c r="GD51" s="246"/>
      <c r="GE51" s="246"/>
      <c r="GF51" s="246"/>
      <c r="GG51" s="246"/>
      <c r="GH51" s="246"/>
      <c r="GI51" s="246"/>
      <c r="GJ51" s="246"/>
      <c r="GK51" s="246"/>
      <c r="GL51" s="246"/>
      <c r="GM51" s="246"/>
      <c r="GN51" s="246"/>
      <c r="GO51" s="246"/>
      <c r="GP51" s="246"/>
      <c r="GQ51" s="246"/>
      <c r="GR51" s="246"/>
      <c r="GS51" s="246"/>
      <c r="GT51" s="246"/>
      <c r="GU51" s="246"/>
      <c r="GV51" s="246"/>
      <c r="GW51" s="246"/>
      <c r="GX51" s="246"/>
      <c r="GY51" s="246"/>
      <c r="GZ51" s="246"/>
      <c r="HA51" s="246"/>
      <c r="HB51" s="246"/>
      <c r="HC51" s="246"/>
      <c r="HD51" s="246"/>
      <c r="HE51" s="246"/>
      <c r="HF51" s="246"/>
      <c r="HG51" s="246"/>
      <c r="HH51" s="246"/>
      <c r="HI51" s="246"/>
      <c r="HJ51" s="246"/>
      <c r="HK51" s="246"/>
      <c r="HL51" s="246"/>
      <c r="HM51" s="246"/>
      <c r="HN51" s="246"/>
      <c r="HO51" s="246"/>
      <c r="HP51" s="246"/>
      <c r="HQ51" s="246"/>
      <c r="HR51" s="246"/>
      <c r="HS51" s="246"/>
      <c r="HT51" s="246"/>
      <c r="HU51" s="246"/>
      <c r="HV51" s="246"/>
      <c r="HW51" s="246"/>
      <c r="HX51" s="246"/>
      <c r="HY51" s="246"/>
      <c r="HZ51" s="246"/>
      <c r="IA51" s="246"/>
      <c r="IB51" s="246"/>
      <c r="IC51" s="246"/>
      <c r="ID51" s="246"/>
      <c r="IE51" s="246"/>
      <c r="IF51" s="246"/>
      <c r="IG51" s="246"/>
      <c r="IH51" s="246"/>
      <c r="II51" s="246"/>
      <c r="IJ51" s="246"/>
      <c r="IK51" s="246"/>
      <c r="IL51" s="246"/>
      <c r="IM51" s="246"/>
      <c r="IN51" s="246"/>
      <c r="IO51" s="246"/>
      <c r="IP51" s="246"/>
      <c r="IQ51" s="246"/>
      <c r="IR51" s="246"/>
      <c r="IS51" s="246"/>
      <c r="IT51" s="246"/>
      <c r="IU51" s="246"/>
      <c r="IV51" s="246"/>
    </row>
    <row r="52" spans="1:256" ht="16.5">
      <c r="A52" s="419" t="s">
        <v>398</v>
      </c>
      <c r="B52" s="288">
        <f>B15+B26+B37+B49</f>
        <v>889000</v>
      </c>
      <c r="C52" s="288">
        <f>C26+C37+C49</f>
        <v>0</v>
      </c>
      <c r="D52" s="288">
        <f>D26+D37+D49</f>
        <v>889000</v>
      </c>
      <c r="E52" s="288">
        <f>E15+E26+E37+E49</f>
        <v>429803739</v>
      </c>
      <c r="F52" s="288">
        <f>F26+F37+F49</f>
        <v>1140200</v>
      </c>
      <c r="G52" s="288">
        <f>G26+G37+G49+G15</f>
        <v>430943939</v>
      </c>
      <c r="H52" s="242">
        <f aca="true" t="shared" si="15" ref="H52:O52">H15+H37+H49</f>
        <v>0</v>
      </c>
      <c r="I52" s="242">
        <f t="shared" si="15"/>
        <v>0</v>
      </c>
      <c r="J52" s="242">
        <f t="shared" si="15"/>
        <v>0</v>
      </c>
      <c r="K52" s="242">
        <f t="shared" si="15"/>
        <v>0</v>
      </c>
      <c r="L52" s="242">
        <f t="shared" si="15"/>
        <v>0</v>
      </c>
      <c r="M52" s="242">
        <f t="shared" si="15"/>
        <v>0</v>
      </c>
      <c r="N52" s="242">
        <f t="shared" si="15"/>
        <v>0</v>
      </c>
      <c r="O52" s="242" t="e">
        <f t="shared" si="15"/>
        <v>#DIV/0!</v>
      </c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  <c r="AO52" s="246"/>
      <c r="AP52" s="246"/>
      <c r="AQ52" s="246"/>
      <c r="AR52" s="246"/>
      <c r="AS52" s="246"/>
      <c r="AT52" s="246"/>
      <c r="AU52" s="246"/>
      <c r="AV52" s="246"/>
      <c r="AW52" s="246"/>
      <c r="AX52" s="246"/>
      <c r="AY52" s="246"/>
      <c r="AZ52" s="246"/>
      <c r="BA52" s="246"/>
      <c r="BB52" s="246"/>
      <c r="BC52" s="246"/>
      <c r="BD52" s="246"/>
      <c r="BE52" s="246"/>
      <c r="BF52" s="246"/>
      <c r="BG52" s="246"/>
      <c r="BH52" s="246"/>
      <c r="BI52" s="246"/>
      <c r="BJ52" s="246"/>
      <c r="BK52" s="246"/>
      <c r="BL52" s="246"/>
      <c r="BM52" s="246"/>
      <c r="BN52" s="246"/>
      <c r="BO52" s="246"/>
      <c r="BP52" s="246"/>
      <c r="BQ52" s="246"/>
      <c r="BR52" s="246"/>
      <c r="BS52" s="246"/>
      <c r="BT52" s="246"/>
      <c r="BU52" s="246"/>
      <c r="BV52" s="246"/>
      <c r="BW52" s="246"/>
      <c r="BX52" s="246"/>
      <c r="BY52" s="246"/>
      <c r="BZ52" s="246"/>
      <c r="CA52" s="246"/>
      <c r="CB52" s="246"/>
      <c r="CC52" s="246"/>
      <c r="CD52" s="246"/>
      <c r="CE52" s="246"/>
      <c r="CF52" s="246"/>
      <c r="CG52" s="246"/>
      <c r="CH52" s="246"/>
      <c r="CI52" s="246"/>
      <c r="CJ52" s="246"/>
      <c r="CK52" s="246"/>
      <c r="CL52" s="246"/>
      <c r="CM52" s="246"/>
      <c r="CN52" s="246"/>
      <c r="CO52" s="246"/>
      <c r="CP52" s="246"/>
      <c r="CQ52" s="246"/>
      <c r="CR52" s="246"/>
      <c r="CS52" s="246"/>
      <c r="CT52" s="246"/>
      <c r="CU52" s="246"/>
      <c r="CV52" s="246"/>
      <c r="CW52" s="246"/>
      <c r="CX52" s="246"/>
      <c r="CY52" s="246"/>
      <c r="CZ52" s="246"/>
      <c r="DA52" s="246"/>
      <c r="DB52" s="246"/>
      <c r="DC52" s="246"/>
      <c r="DD52" s="246"/>
      <c r="DE52" s="246"/>
      <c r="DF52" s="246"/>
      <c r="DG52" s="246"/>
      <c r="DH52" s="246"/>
      <c r="DI52" s="246"/>
      <c r="DJ52" s="246"/>
      <c r="DK52" s="246"/>
      <c r="DL52" s="246"/>
      <c r="DM52" s="246"/>
      <c r="DN52" s="246"/>
      <c r="DO52" s="246"/>
      <c r="DP52" s="246"/>
      <c r="DQ52" s="246"/>
      <c r="DR52" s="246"/>
      <c r="DS52" s="246"/>
      <c r="DT52" s="246"/>
      <c r="DU52" s="246"/>
      <c r="DV52" s="246"/>
      <c r="DW52" s="246"/>
      <c r="DX52" s="246"/>
      <c r="DY52" s="246"/>
      <c r="DZ52" s="246"/>
      <c r="EA52" s="246"/>
      <c r="EB52" s="246"/>
      <c r="EC52" s="246"/>
      <c r="ED52" s="246"/>
      <c r="EE52" s="246"/>
      <c r="EF52" s="246"/>
      <c r="EG52" s="246"/>
      <c r="EH52" s="246"/>
      <c r="EI52" s="246"/>
      <c r="EJ52" s="246"/>
      <c r="EK52" s="246"/>
      <c r="EL52" s="246"/>
      <c r="EM52" s="246"/>
      <c r="EN52" s="246"/>
      <c r="EO52" s="246"/>
      <c r="EP52" s="246"/>
      <c r="EQ52" s="246"/>
      <c r="ER52" s="246"/>
      <c r="ES52" s="246"/>
      <c r="ET52" s="246"/>
      <c r="EU52" s="246"/>
      <c r="EV52" s="246"/>
      <c r="EW52" s="246"/>
      <c r="EX52" s="246"/>
      <c r="EY52" s="246"/>
      <c r="EZ52" s="246"/>
      <c r="FA52" s="246"/>
      <c r="FB52" s="246"/>
      <c r="FC52" s="246"/>
      <c r="FD52" s="246"/>
      <c r="FE52" s="246"/>
      <c r="FF52" s="246"/>
      <c r="FG52" s="246"/>
      <c r="FH52" s="246"/>
      <c r="FI52" s="246"/>
      <c r="FJ52" s="246"/>
      <c r="FK52" s="246"/>
      <c r="FL52" s="246"/>
      <c r="FM52" s="246"/>
      <c r="FN52" s="246"/>
      <c r="FO52" s="246"/>
      <c r="FP52" s="246"/>
      <c r="FQ52" s="246"/>
      <c r="FR52" s="246"/>
      <c r="FS52" s="246"/>
      <c r="FT52" s="246"/>
      <c r="FU52" s="246"/>
      <c r="FV52" s="246"/>
      <c r="FW52" s="246"/>
      <c r="FX52" s="246"/>
      <c r="FY52" s="246"/>
      <c r="FZ52" s="246"/>
      <c r="GA52" s="246"/>
      <c r="GB52" s="246"/>
      <c r="GC52" s="246"/>
      <c r="GD52" s="246"/>
      <c r="GE52" s="246"/>
      <c r="GF52" s="246"/>
      <c r="GG52" s="246"/>
      <c r="GH52" s="246"/>
      <c r="GI52" s="246"/>
      <c r="GJ52" s="246"/>
      <c r="GK52" s="246"/>
      <c r="GL52" s="246"/>
      <c r="GM52" s="246"/>
      <c r="GN52" s="246"/>
      <c r="GO52" s="246"/>
      <c r="GP52" s="246"/>
      <c r="GQ52" s="246"/>
      <c r="GR52" s="246"/>
      <c r="GS52" s="246"/>
      <c r="GT52" s="246"/>
      <c r="GU52" s="246"/>
      <c r="GV52" s="246"/>
      <c r="GW52" s="246"/>
      <c r="GX52" s="246"/>
      <c r="GY52" s="246"/>
      <c r="GZ52" s="246"/>
      <c r="HA52" s="246"/>
      <c r="HB52" s="246"/>
      <c r="HC52" s="246"/>
      <c r="HD52" s="246"/>
      <c r="HE52" s="246"/>
      <c r="HF52" s="246"/>
      <c r="HG52" s="246"/>
      <c r="HH52" s="246"/>
      <c r="HI52" s="246"/>
      <c r="HJ52" s="246"/>
      <c r="HK52" s="246"/>
      <c r="HL52" s="246"/>
      <c r="HM52" s="246"/>
      <c r="HN52" s="246"/>
      <c r="HO52" s="246"/>
      <c r="HP52" s="246"/>
      <c r="HQ52" s="246"/>
      <c r="HR52" s="246"/>
      <c r="HS52" s="246"/>
      <c r="HT52" s="246"/>
      <c r="HU52" s="246"/>
      <c r="HV52" s="246"/>
      <c r="HW52" s="246"/>
      <c r="HX52" s="246"/>
      <c r="HY52" s="246"/>
      <c r="HZ52" s="246"/>
      <c r="IA52" s="246"/>
      <c r="IB52" s="246"/>
      <c r="IC52" s="246"/>
      <c r="ID52" s="246"/>
      <c r="IE52" s="246"/>
      <c r="IF52" s="246"/>
      <c r="IG52" s="246"/>
      <c r="IH52" s="246"/>
      <c r="II52" s="246"/>
      <c r="IJ52" s="246"/>
      <c r="IK52" s="246"/>
      <c r="IL52" s="246"/>
      <c r="IM52" s="246"/>
      <c r="IN52" s="246"/>
      <c r="IO52" s="246"/>
      <c r="IP52" s="246"/>
      <c r="IQ52" s="246"/>
      <c r="IR52" s="246"/>
      <c r="IS52" s="246"/>
      <c r="IT52" s="246"/>
      <c r="IU52" s="246"/>
      <c r="IV52" s="246"/>
    </row>
  </sheetData>
  <sheetProtection/>
  <mergeCells count="8">
    <mergeCell ref="A5:A6"/>
    <mergeCell ref="E5:G5"/>
    <mergeCell ref="A2:O2"/>
    <mergeCell ref="A4:O4"/>
    <mergeCell ref="H5:J5"/>
    <mergeCell ref="K5:N5"/>
    <mergeCell ref="O5:O6"/>
    <mergeCell ref="B5:D5"/>
  </mergeCells>
  <printOptions/>
  <pageMargins left="0.7" right="0.7" top="0.75" bottom="0.75" header="0.3" footer="0.3"/>
  <pageSetup fitToHeight="1" fitToWidth="1" horizontalDpi="300" verticalDpi="300" orientation="portrait" paperSize="9" scale="59" r:id="rId1"/>
  <headerFooter>
    <oddHeader>&amp;R11 . melléklet a   /2023.(XI.13.) társulási határozathoz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3"/>
  <sheetViews>
    <sheetView view="pageLayout" workbookViewId="0" topLeftCell="A1">
      <selection activeCell="H16" sqref="H16"/>
    </sheetView>
  </sheetViews>
  <sheetFormatPr defaultColWidth="9.140625" defaultRowHeight="12.75"/>
  <cols>
    <col min="2" max="2" width="43.00390625" style="0" customWidth="1"/>
    <col min="3" max="9" width="15.7109375" style="0" customWidth="1"/>
  </cols>
  <sheetData>
    <row r="1" spans="1:248" ht="11.25" customHeight="1">
      <c r="A1" s="454"/>
      <c r="B1" s="454"/>
      <c r="C1" s="454"/>
      <c r="D1" s="454"/>
      <c r="E1" s="454"/>
      <c r="F1" s="454"/>
      <c r="G1" s="454"/>
      <c r="H1" s="454"/>
      <c r="I1" s="45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</row>
    <row r="2" ht="15" customHeight="1"/>
    <row r="3" spans="1:9" ht="57.75" customHeight="1">
      <c r="A3" s="542" t="s">
        <v>483</v>
      </c>
      <c r="B3" s="543"/>
      <c r="C3" s="543"/>
      <c r="D3" s="543"/>
      <c r="E3" s="543"/>
      <c r="F3" s="543"/>
      <c r="G3" s="543"/>
      <c r="H3" s="543"/>
      <c r="I3" s="543"/>
    </row>
    <row r="4" spans="1:9" ht="15" customHeight="1">
      <c r="A4" s="544" t="s">
        <v>11</v>
      </c>
      <c r="B4" s="544"/>
      <c r="C4" s="544"/>
      <c r="D4" s="544"/>
      <c r="E4" s="544"/>
      <c r="F4" s="544"/>
      <c r="G4" s="544"/>
      <c r="H4" s="544"/>
      <c r="I4" s="544"/>
    </row>
    <row r="5" spans="1:9" s="263" customFormat="1" ht="43.5" customHeight="1">
      <c r="A5" s="271"/>
      <c r="B5" s="272" t="s">
        <v>0</v>
      </c>
      <c r="C5" s="272" t="s">
        <v>318</v>
      </c>
      <c r="D5" s="273" t="s">
        <v>319</v>
      </c>
      <c r="E5" s="273" t="s">
        <v>320</v>
      </c>
      <c r="F5" s="273" t="s">
        <v>321</v>
      </c>
      <c r="G5" s="273" t="s">
        <v>411</v>
      </c>
      <c r="H5" s="272" t="s">
        <v>322</v>
      </c>
      <c r="I5" s="272" t="s">
        <v>323</v>
      </c>
    </row>
    <row r="6" spans="1:9" ht="15" customHeight="1">
      <c r="A6" s="420"/>
      <c r="B6" s="421" t="s">
        <v>324</v>
      </c>
      <c r="C6" s="421">
        <v>1</v>
      </c>
      <c r="D6" s="422">
        <v>2</v>
      </c>
      <c r="E6" s="422">
        <v>3</v>
      </c>
      <c r="F6" s="422">
        <v>4</v>
      </c>
      <c r="G6" s="422">
        <v>5</v>
      </c>
      <c r="H6" s="421" t="s">
        <v>412</v>
      </c>
      <c r="I6" s="421" t="s">
        <v>326</v>
      </c>
    </row>
    <row r="7" spans="1:9" ht="15" customHeight="1">
      <c r="A7" s="161" t="s">
        <v>210</v>
      </c>
      <c r="B7" s="162" t="s">
        <v>327</v>
      </c>
      <c r="C7" s="163"/>
      <c r="D7" s="314"/>
      <c r="E7" s="314"/>
      <c r="F7" s="314"/>
      <c r="G7" s="314"/>
      <c r="H7" s="163">
        <f>SUM(D7:F7)</f>
        <v>0</v>
      </c>
      <c r="I7" s="163">
        <f>+H7-C7</f>
        <v>0</v>
      </c>
    </row>
    <row r="8" spans="1:9" ht="15" customHeight="1">
      <c r="A8" s="161" t="s">
        <v>211</v>
      </c>
      <c r="B8" s="162" t="s">
        <v>328</v>
      </c>
      <c r="C8" s="163"/>
      <c r="D8" s="314"/>
      <c r="E8" s="314"/>
      <c r="F8" s="314"/>
      <c r="G8" s="314"/>
      <c r="H8" s="163">
        <f>SUM(D8:F8)</f>
        <v>0</v>
      </c>
      <c r="I8" s="163">
        <f aca="true" t="shared" si="0" ref="I8:I18">+H8-C8</f>
        <v>0</v>
      </c>
    </row>
    <row r="9" spans="1:9" ht="15" customHeight="1">
      <c r="A9" s="161" t="s">
        <v>212</v>
      </c>
      <c r="B9" s="162" t="s">
        <v>329</v>
      </c>
      <c r="C9" s="163"/>
      <c r="D9" s="314"/>
      <c r="E9" s="314"/>
      <c r="F9" s="314"/>
      <c r="G9" s="314"/>
      <c r="H9" s="163">
        <f>SUM(D9:F9)</f>
        <v>0</v>
      </c>
      <c r="I9" s="163">
        <f>+H9-C9</f>
        <v>0</v>
      </c>
    </row>
    <row r="10" spans="1:9" ht="15" customHeight="1">
      <c r="A10" s="161" t="s">
        <v>213</v>
      </c>
      <c r="B10" s="162" t="s">
        <v>330</v>
      </c>
      <c r="C10" s="163"/>
      <c r="D10" s="314"/>
      <c r="E10" s="314"/>
      <c r="F10" s="314"/>
      <c r="G10" s="314"/>
      <c r="H10" s="163">
        <f>SUM(D10:F10)</f>
        <v>0</v>
      </c>
      <c r="I10" s="163">
        <f t="shared" si="0"/>
        <v>0</v>
      </c>
    </row>
    <row r="11" spans="1:9" ht="15" customHeight="1">
      <c r="A11" s="161" t="s">
        <v>214</v>
      </c>
      <c r="B11" s="162" t="s">
        <v>331</v>
      </c>
      <c r="C11" s="163"/>
      <c r="D11" s="314"/>
      <c r="E11" s="314"/>
      <c r="F11" s="314"/>
      <c r="G11" s="314"/>
      <c r="H11" s="163">
        <f>SUM(D11:F11)</f>
        <v>0</v>
      </c>
      <c r="I11" s="163">
        <f>+H11-C11</f>
        <v>0</v>
      </c>
    </row>
    <row r="12" spans="1:9" ht="15" customHeight="1">
      <c r="A12" s="161" t="s">
        <v>215</v>
      </c>
      <c r="B12" s="162" t="s">
        <v>332</v>
      </c>
      <c r="C12" s="163"/>
      <c r="D12" s="314"/>
      <c r="E12" s="314"/>
      <c r="F12" s="314"/>
      <c r="G12" s="314"/>
      <c r="H12" s="163">
        <f aca="true" t="shared" si="1" ref="H12:H17">SUM(D12:F12)</f>
        <v>0</v>
      </c>
      <c r="I12" s="163">
        <f t="shared" si="0"/>
        <v>0</v>
      </c>
    </row>
    <row r="13" spans="1:9" ht="15" customHeight="1">
      <c r="A13" s="161" t="s">
        <v>216</v>
      </c>
      <c r="B13" s="162" t="s">
        <v>333</v>
      </c>
      <c r="C13" s="163"/>
      <c r="D13" s="314"/>
      <c r="E13" s="314"/>
      <c r="F13" s="314"/>
      <c r="G13" s="314"/>
      <c r="H13" s="163">
        <f t="shared" si="1"/>
        <v>0</v>
      </c>
      <c r="I13" s="163">
        <f t="shared" si="0"/>
        <v>0</v>
      </c>
    </row>
    <row r="14" spans="1:9" ht="15" customHeight="1">
      <c r="A14" s="161" t="s">
        <v>217</v>
      </c>
      <c r="B14" s="162" t="s">
        <v>334</v>
      </c>
      <c r="C14" s="163"/>
      <c r="D14" s="314"/>
      <c r="E14" s="314"/>
      <c r="F14" s="314"/>
      <c r="G14" s="314"/>
      <c r="H14" s="163">
        <f t="shared" si="1"/>
        <v>0</v>
      </c>
      <c r="I14" s="163">
        <f t="shared" si="0"/>
        <v>0</v>
      </c>
    </row>
    <row r="15" spans="1:9" ht="15" customHeight="1">
      <c r="A15" s="161" t="s">
        <v>218</v>
      </c>
      <c r="B15" s="162" t="s">
        <v>335</v>
      </c>
      <c r="C15" s="163"/>
      <c r="D15" s="314"/>
      <c r="E15" s="314"/>
      <c r="F15" s="314"/>
      <c r="G15" s="314"/>
      <c r="H15" s="163">
        <f t="shared" si="1"/>
        <v>0</v>
      </c>
      <c r="I15" s="163">
        <f t="shared" si="0"/>
        <v>0</v>
      </c>
    </row>
    <row r="16" spans="1:9" ht="15" customHeight="1">
      <c r="A16" s="161" t="s">
        <v>219</v>
      </c>
      <c r="B16" s="162" t="s">
        <v>336</v>
      </c>
      <c r="C16" s="320">
        <v>3149048409</v>
      </c>
      <c r="D16" s="321">
        <v>190596243</v>
      </c>
      <c r="E16" s="321">
        <v>1762885782</v>
      </c>
      <c r="F16" s="321">
        <v>705305153</v>
      </c>
      <c r="G16" s="321">
        <v>0</v>
      </c>
      <c r="H16" s="163">
        <f>SUM(D16:G16)</f>
        <v>2658787178</v>
      </c>
      <c r="I16" s="163">
        <f>+H16-C16</f>
        <v>-490261231</v>
      </c>
    </row>
    <row r="17" spans="1:9" ht="15" customHeight="1">
      <c r="A17" s="161" t="s">
        <v>220</v>
      </c>
      <c r="B17" s="162" t="s">
        <v>337</v>
      </c>
      <c r="C17" s="320">
        <v>19971823</v>
      </c>
      <c r="D17" s="321">
        <v>0</v>
      </c>
      <c r="E17" s="321">
        <v>0</v>
      </c>
      <c r="F17" s="321">
        <v>0</v>
      </c>
      <c r="G17" s="321"/>
      <c r="H17" s="163">
        <f t="shared" si="1"/>
        <v>0</v>
      </c>
      <c r="I17" s="163">
        <f t="shared" si="0"/>
        <v>-19971823</v>
      </c>
    </row>
    <row r="18" spans="1:9" ht="15" customHeight="1">
      <c r="A18" s="161"/>
      <c r="B18" s="164" t="s">
        <v>338</v>
      </c>
      <c r="C18" s="322">
        <f aca="true" t="shared" si="2" ref="C18:H18">SUM(C7:C17)</f>
        <v>3169020232</v>
      </c>
      <c r="D18" s="322">
        <f t="shared" si="2"/>
        <v>190596243</v>
      </c>
      <c r="E18" s="322">
        <f t="shared" si="2"/>
        <v>1762885782</v>
      </c>
      <c r="F18" s="322">
        <f t="shared" si="2"/>
        <v>705305153</v>
      </c>
      <c r="G18" s="322">
        <f t="shared" si="2"/>
        <v>0</v>
      </c>
      <c r="H18" s="165">
        <f t="shared" si="2"/>
        <v>2658787178</v>
      </c>
      <c r="I18" s="318">
        <f t="shared" si="0"/>
        <v>-510233054</v>
      </c>
    </row>
    <row r="20" spans="2:3" ht="12.75">
      <c r="B20" s="294"/>
      <c r="C20" s="294"/>
    </row>
    <row r="21" spans="6:8" ht="12.75">
      <c r="F21" s="294"/>
      <c r="H21" s="317"/>
    </row>
    <row r="22" spans="3:8" ht="12.75">
      <c r="C22" s="323"/>
      <c r="D22" s="290"/>
      <c r="E22" s="323"/>
      <c r="F22" s="324"/>
      <c r="G22" s="290"/>
      <c r="H22" s="325"/>
    </row>
    <row r="23" spans="3:8" ht="12.75">
      <c r="C23" s="325"/>
      <c r="D23" s="290"/>
      <c r="E23" s="325"/>
      <c r="F23" s="290"/>
      <c r="G23" s="325"/>
      <c r="H23" s="325"/>
    </row>
  </sheetData>
  <sheetProtection/>
  <mergeCells count="3">
    <mergeCell ref="A1:I1"/>
    <mergeCell ref="A3:I3"/>
    <mergeCell ref="A4:I4"/>
  </mergeCells>
  <printOptions/>
  <pageMargins left="0.11811023622047245" right="0.7086614173228347" top="0.11811023622047245" bottom="0.7480314960629921" header="0.31496062992125984" footer="0.31496062992125984"/>
  <pageSetup fitToHeight="0" fitToWidth="1" horizontalDpi="300" verticalDpi="300" orientation="landscape" paperSize="9" scale="86" r:id="rId1"/>
  <headerFooter>
    <oddHeader>&amp;R12. melléklet a    /2023.(XI.13.) társulási határozathoz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view="pageLayout" workbookViewId="0" topLeftCell="A1">
      <selection activeCell="F17" sqref="F17"/>
    </sheetView>
  </sheetViews>
  <sheetFormatPr defaultColWidth="9.140625" defaultRowHeight="12.75"/>
  <cols>
    <col min="2" max="2" width="43.00390625" style="0" customWidth="1"/>
    <col min="3" max="8" width="15.7109375" style="0" customWidth="1"/>
  </cols>
  <sheetData>
    <row r="1" spans="1:256" ht="11.25" customHeight="1">
      <c r="A1" s="454"/>
      <c r="B1" s="454"/>
      <c r="C1" s="454"/>
      <c r="D1" s="454"/>
      <c r="E1" s="454"/>
      <c r="F1" s="454"/>
      <c r="G1" s="454"/>
      <c r="H1" s="45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  <c r="IV1" s="44"/>
    </row>
    <row r="2" ht="15" customHeight="1"/>
    <row r="3" spans="1:8" ht="57.75" customHeight="1">
      <c r="A3" s="542" t="s">
        <v>484</v>
      </c>
      <c r="B3" s="543"/>
      <c r="C3" s="543"/>
      <c r="D3" s="543"/>
      <c r="E3" s="543"/>
      <c r="F3" s="543"/>
      <c r="G3" s="543"/>
      <c r="H3" s="543"/>
    </row>
    <row r="4" spans="1:8" ht="15" customHeight="1">
      <c r="A4" s="544" t="s">
        <v>11</v>
      </c>
      <c r="B4" s="544"/>
      <c r="C4" s="544"/>
      <c r="D4" s="544"/>
      <c r="E4" s="544"/>
      <c r="F4" s="544"/>
      <c r="G4" s="544"/>
      <c r="H4" s="544"/>
    </row>
    <row r="5" spans="1:8" s="263" customFormat="1" ht="43.5" customHeight="1">
      <c r="A5" s="423"/>
      <c r="B5" s="424" t="s">
        <v>0</v>
      </c>
      <c r="C5" s="424" t="s">
        <v>318</v>
      </c>
      <c r="D5" s="425" t="s">
        <v>319</v>
      </c>
      <c r="E5" s="425" t="s">
        <v>320</v>
      </c>
      <c r="F5" s="425" t="s">
        <v>321</v>
      </c>
      <c r="G5" s="424" t="s">
        <v>322</v>
      </c>
      <c r="H5" s="424" t="s">
        <v>323</v>
      </c>
    </row>
    <row r="6" spans="1:8" ht="15" customHeight="1">
      <c r="A6" s="420"/>
      <c r="B6" s="421" t="s">
        <v>324</v>
      </c>
      <c r="C6" s="421">
        <v>1</v>
      </c>
      <c r="D6" s="422">
        <v>2</v>
      </c>
      <c r="E6" s="422">
        <v>3</v>
      </c>
      <c r="F6" s="422">
        <v>4</v>
      </c>
      <c r="G6" s="421" t="s">
        <v>325</v>
      </c>
      <c r="H6" s="421" t="s">
        <v>326</v>
      </c>
    </row>
    <row r="7" spans="1:8" ht="15" customHeight="1">
      <c r="A7" s="161" t="s">
        <v>210</v>
      </c>
      <c r="B7" s="162" t="s">
        <v>327</v>
      </c>
      <c r="C7" s="163"/>
      <c r="D7" s="314">
        <v>0</v>
      </c>
      <c r="E7" s="314">
        <v>0</v>
      </c>
      <c r="F7" s="314">
        <v>0</v>
      </c>
      <c r="G7" s="163">
        <f>SUM(D7:F7)</f>
        <v>0</v>
      </c>
      <c r="H7" s="163">
        <f>G7-C7</f>
        <v>0</v>
      </c>
    </row>
    <row r="8" spans="1:8" ht="15" customHeight="1">
      <c r="A8" s="161" t="s">
        <v>211</v>
      </c>
      <c r="B8" s="162" t="s">
        <v>328</v>
      </c>
      <c r="C8" s="163">
        <v>0</v>
      </c>
      <c r="D8" s="314">
        <v>0</v>
      </c>
      <c r="E8" s="314">
        <v>0</v>
      </c>
      <c r="F8" s="314">
        <v>0</v>
      </c>
      <c r="G8" s="163">
        <f aca="true" t="shared" si="0" ref="G8:G17">SUM(D8:F8)</f>
        <v>0</v>
      </c>
      <c r="H8" s="163">
        <f aca="true" t="shared" si="1" ref="H8:H17">G8-C8</f>
        <v>0</v>
      </c>
    </row>
    <row r="9" spans="1:8" ht="15" customHeight="1">
      <c r="A9" s="161" t="s">
        <v>212</v>
      </c>
      <c r="B9" s="162" t="s">
        <v>329</v>
      </c>
      <c r="C9" s="163">
        <v>0</v>
      </c>
      <c r="D9" s="314">
        <v>0</v>
      </c>
      <c r="E9" s="314">
        <v>0</v>
      </c>
      <c r="F9" s="314">
        <v>0</v>
      </c>
      <c r="G9" s="163">
        <f t="shared" si="0"/>
        <v>0</v>
      </c>
      <c r="H9" s="163">
        <f t="shared" si="1"/>
        <v>0</v>
      </c>
    </row>
    <row r="10" spans="1:8" ht="15" customHeight="1">
      <c r="A10" s="161" t="s">
        <v>213</v>
      </c>
      <c r="B10" s="162" t="s">
        <v>330</v>
      </c>
      <c r="C10" s="163">
        <v>0</v>
      </c>
      <c r="D10" s="314">
        <v>0</v>
      </c>
      <c r="E10" s="314">
        <v>0</v>
      </c>
      <c r="F10" s="314">
        <v>0</v>
      </c>
      <c r="G10" s="163">
        <f t="shared" si="0"/>
        <v>0</v>
      </c>
      <c r="H10" s="163">
        <f t="shared" si="1"/>
        <v>0</v>
      </c>
    </row>
    <row r="11" spans="1:8" ht="15" customHeight="1">
      <c r="A11" s="161" t="s">
        <v>214</v>
      </c>
      <c r="B11" s="162" t="s">
        <v>331</v>
      </c>
      <c r="C11" s="163">
        <v>0</v>
      </c>
      <c r="D11" s="314">
        <v>0</v>
      </c>
      <c r="E11" s="314">
        <v>0</v>
      </c>
      <c r="F11" s="314">
        <v>0</v>
      </c>
      <c r="G11" s="163">
        <f t="shared" si="0"/>
        <v>0</v>
      </c>
      <c r="H11" s="163">
        <f t="shared" si="1"/>
        <v>0</v>
      </c>
    </row>
    <row r="12" spans="1:8" ht="15" customHeight="1">
      <c r="A12" s="161" t="s">
        <v>215</v>
      </c>
      <c r="B12" s="162" t="s">
        <v>332</v>
      </c>
      <c r="C12" s="163">
        <v>0</v>
      </c>
      <c r="D12" s="314">
        <v>0</v>
      </c>
      <c r="E12" s="314">
        <v>0</v>
      </c>
      <c r="F12" s="314">
        <v>0</v>
      </c>
      <c r="G12" s="163">
        <f t="shared" si="0"/>
        <v>0</v>
      </c>
      <c r="H12" s="163">
        <f t="shared" si="1"/>
        <v>0</v>
      </c>
    </row>
    <row r="13" spans="1:8" ht="15" customHeight="1">
      <c r="A13" s="161" t="s">
        <v>216</v>
      </c>
      <c r="B13" s="162" t="s">
        <v>333</v>
      </c>
      <c r="C13" s="163">
        <v>0</v>
      </c>
      <c r="D13" s="314">
        <v>0</v>
      </c>
      <c r="E13" s="314">
        <v>0</v>
      </c>
      <c r="F13" s="314">
        <v>0</v>
      </c>
      <c r="G13" s="163">
        <f t="shared" si="0"/>
        <v>0</v>
      </c>
      <c r="H13" s="163">
        <f t="shared" si="1"/>
        <v>0</v>
      </c>
    </row>
    <row r="14" spans="1:8" ht="15" customHeight="1">
      <c r="A14" s="161" t="s">
        <v>217</v>
      </c>
      <c r="B14" s="162" t="s">
        <v>334</v>
      </c>
      <c r="C14" s="163">
        <v>0</v>
      </c>
      <c r="D14" s="314">
        <v>0</v>
      </c>
      <c r="E14" s="314">
        <v>0</v>
      </c>
      <c r="F14" s="314">
        <v>0</v>
      </c>
      <c r="G14" s="163">
        <f t="shared" si="0"/>
        <v>0</v>
      </c>
      <c r="H14" s="163">
        <f t="shared" si="1"/>
        <v>0</v>
      </c>
    </row>
    <row r="15" spans="1:8" ht="15" customHeight="1">
      <c r="A15" s="161" t="s">
        <v>218</v>
      </c>
      <c r="B15" s="162" t="s">
        <v>335</v>
      </c>
      <c r="C15" s="163">
        <v>0</v>
      </c>
      <c r="D15" s="314">
        <v>0</v>
      </c>
      <c r="E15" s="314">
        <v>0</v>
      </c>
      <c r="F15" s="314">
        <v>0</v>
      </c>
      <c r="G15" s="163">
        <f t="shared" si="0"/>
        <v>0</v>
      </c>
      <c r="H15" s="163">
        <f t="shared" si="1"/>
        <v>0</v>
      </c>
    </row>
    <row r="16" spans="1:8" ht="15" customHeight="1">
      <c r="A16" s="161" t="s">
        <v>219</v>
      </c>
      <c r="B16" s="162" t="s">
        <v>336</v>
      </c>
      <c r="C16" s="163">
        <v>74402114</v>
      </c>
      <c r="D16" s="314">
        <v>380886</v>
      </c>
      <c r="E16" s="314">
        <v>18080</v>
      </c>
      <c r="F16" s="314">
        <v>36422100</v>
      </c>
      <c r="G16" s="163">
        <f t="shared" si="0"/>
        <v>36821066</v>
      </c>
      <c r="H16" s="163">
        <f t="shared" si="1"/>
        <v>-37581048</v>
      </c>
    </row>
    <row r="17" spans="1:8" ht="15" customHeight="1">
      <c r="A17" s="161" t="s">
        <v>220</v>
      </c>
      <c r="B17" s="162" t="s">
        <v>337</v>
      </c>
      <c r="C17" s="163">
        <v>0</v>
      </c>
      <c r="D17" s="314">
        <v>0</v>
      </c>
      <c r="E17" s="314">
        <v>0</v>
      </c>
      <c r="F17" s="314">
        <v>0</v>
      </c>
      <c r="G17" s="163">
        <f t="shared" si="0"/>
        <v>0</v>
      </c>
      <c r="H17" s="163">
        <f t="shared" si="1"/>
        <v>0</v>
      </c>
    </row>
    <row r="18" spans="1:8" ht="15" customHeight="1">
      <c r="A18" s="161"/>
      <c r="B18" s="164" t="s">
        <v>338</v>
      </c>
      <c r="C18" s="165">
        <f aca="true" t="shared" si="2" ref="C18:H18">SUM(C7:C17)</f>
        <v>74402114</v>
      </c>
      <c r="D18" s="165">
        <f t="shared" si="2"/>
        <v>380886</v>
      </c>
      <c r="E18" s="165">
        <f t="shared" si="2"/>
        <v>18080</v>
      </c>
      <c r="F18" s="165">
        <f t="shared" si="2"/>
        <v>36422100</v>
      </c>
      <c r="G18" s="165">
        <f t="shared" si="2"/>
        <v>36821066</v>
      </c>
      <c r="H18" s="165">
        <f t="shared" si="2"/>
        <v>-37581048</v>
      </c>
    </row>
    <row r="22" spans="3:6" ht="12.75">
      <c r="C22" s="294"/>
      <c r="F22" s="315"/>
    </row>
    <row r="23" ht="12.75">
      <c r="G23" s="294"/>
    </row>
  </sheetData>
  <sheetProtection/>
  <mergeCells count="3">
    <mergeCell ref="A1:H1"/>
    <mergeCell ref="A3:H3"/>
    <mergeCell ref="A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1" r:id="rId1"/>
  <headerFooter>
    <oddHeader>&amp;R12 . melléklet a   /2023. (XI.13.) társulási határozathoz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66"/>
  <sheetViews>
    <sheetView view="pageLayout" workbookViewId="0" topLeftCell="A1">
      <selection activeCell="D6" sqref="D6"/>
    </sheetView>
  </sheetViews>
  <sheetFormatPr defaultColWidth="0" defaultRowHeight="0" customHeight="1" zeroHeight="1"/>
  <cols>
    <col min="1" max="1" width="54.00390625" style="194" customWidth="1"/>
    <col min="2" max="2" width="18.7109375" style="194" customWidth="1"/>
    <col min="3" max="3" width="18.57421875" style="232" customWidth="1"/>
    <col min="4" max="4" width="18.421875" style="194" customWidth="1"/>
    <col min="5" max="5" width="7.140625" style="166" customWidth="1"/>
    <col min="6" max="16384" width="0" style="166" hidden="1" customWidth="1"/>
  </cols>
  <sheetData>
    <row r="1" spans="1:5" ht="36.75" customHeight="1">
      <c r="A1" s="554" t="s">
        <v>419</v>
      </c>
      <c r="B1" s="554"/>
      <c r="C1" s="554"/>
      <c r="D1" s="554"/>
      <c r="E1" s="167"/>
    </row>
    <row r="2" spans="1:4" ht="24" customHeight="1">
      <c r="A2" s="168"/>
      <c r="B2" s="168"/>
      <c r="C2" s="169"/>
      <c r="D2" s="168"/>
    </row>
    <row r="3" spans="1:4" ht="14.25" customHeight="1" thickBot="1">
      <c r="A3" s="170"/>
      <c r="B3" s="170"/>
      <c r="C3" s="171"/>
      <c r="D3" s="172" t="s">
        <v>280</v>
      </c>
    </row>
    <row r="4" spans="1:4" ht="17.25" customHeight="1" thickBot="1">
      <c r="A4" s="173"/>
      <c r="B4" s="174" t="s">
        <v>405</v>
      </c>
      <c r="C4" s="174" t="s">
        <v>410</v>
      </c>
      <c r="D4" s="174" t="s">
        <v>424</v>
      </c>
    </row>
    <row r="5" spans="1:4" ht="20.25" customHeight="1" thickBot="1">
      <c r="A5" s="546" t="s">
        <v>339</v>
      </c>
      <c r="B5" s="547"/>
      <c r="C5" s="547"/>
      <c r="D5" s="548"/>
    </row>
    <row r="6" spans="1:4" ht="14.25" customHeight="1">
      <c r="A6" s="175" t="s">
        <v>340</v>
      </c>
      <c r="B6" s="176">
        <v>1257280.009</v>
      </c>
      <c r="C6" s="176">
        <f>B6*1.03</f>
        <v>1294998.4092700002</v>
      </c>
      <c r="D6" s="176">
        <f>C6*1.02</f>
        <v>1320898.3774554003</v>
      </c>
    </row>
    <row r="7" spans="1:4" ht="14.25" customHeight="1">
      <c r="A7" s="178" t="s">
        <v>273</v>
      </c>
      <c r="B7" s="179">
        <v>0</v>
      </c>
      <c r="C7" s="179">
        <f aca="true" t="shared" si="0" ref="C7:D9">B7*1.1</f>
        <v>0</v>
      </c>
      <c r="D7" s="179">
        <f t="shared" si="0"/>
        <v>0</v>
      </c>
    </row>
    <row r="8" spans="1:4" ht="14.25" customHeight="1">
      <c r="A8" s="178" t="s">
        <v>272</v>
      </c>
      <c r="B8" s="181">
        <v>465703.24</v>
      </c>
      <c r="C8" s="181">
        <f>B8*1.03</f>
        <v>479674.3372</v>
      </c>
      <c r="D8" s="181">
        <f>C8*1.02</f>
        <v>489267.823944</v>
      </c>
    </row>
    <row r="9" spans="1:4" ht="14.25" customHeight="1">
      <c r="A9" s="182" t="s">
        <v>270</v>
      </c>
      <c r="B9" s="181"/>
      <c r="C9" s="183">
        <f t="shared" si="0"/>
        <v>0</v>
      </c>
      <c r="D9" s="183">
        <f t="shared" si="0"/>
        <v>0</v>
      </c>
    </row>
    <row r="10" spans="1:4" s="185" customFormat="1" ht="17.25" customHeight="1" thickBot="1">
      <c r="A10" s="186" t="s">
        <v>341</v>
      </c>
      <c r="B10" s="187">
        <f>SUM(B6:B9)</f>
        <v>1722983.249</v>
      </c>
      <c r="C10" s="187">
        <f>SUM(C6:C9)</f>
        <v>1774672.7464700001</v>
      </c>
      <c r="D10" s="187">
        <f>SUM(D6:D9)</f>
        <v>1810166.2013994004</v>
      </c>
    </row>
    <row r="11" spans="1:4" ht="14.25" customHeight="1" thickBot="1">
      <c r="A11" s="555"/>
      <c r="B11" s="556"/>
      <c r="C11" s="556"/>
      <c r="D11" s="557"/>
    </row>
    <row r="12" spans="1:4" ht="18" customHeight="1" thickBot="1">
      <c r="A12" s="546" t="s">
        <v>342</v>
      </c>
      <c r="B12" s="547"/>
      <c r="C12" s="547"/>
      <c r="D12" s="548"/>
    </row>
    <row r="13" spans="1:4" ht="14.25" customHeight="1">
      <c r="A13" s="175" t="s">
        <v>206</v>
      </c>
      <c r="B13" s="177">
        <v>1027756.049</v>
      </c>
      <c r="C13" s="177">
        <f>B13*1.03</f>
        <v>1058588.73047</v>
      </c>
      <c r="D13" s="177">
        <f aca="true" t="shared" si="1" ref="D13:D18">C13*1.02</f>
        <v>1079760.5050794</v>
      </c>
    </row>
    <row r="14" spans="1:4" ht="14.25" customHeight="1">
      <c r="A14" s="178" t="s">
        <v>343</v>
      </c>
      <c r="B14" s="180">
        <v>165436.418</v>
      </c>
      <c r="C14" s="180">
        <f>B14*1.03</f>
        <v>170399.51054000002</v>
      </c>
      <c r="D14" s="180">
        <f t="shared" si="1"/>
        <v>173807.5007508</v>
      </c>
    </row>
    <row r="15" spans="1:4" ht="14.25" customHeight="1">
      <c r="A15" s="178" t="s">
        <v>271</v>
      </c>
      <c r="B15" s="188">
        <v>439008.604</v>
      </c>
      <c r="C15" s="188">
        <f>B15*1.03</f>
        <v>452178.86212</v>
      </c>
      <c r="D15" s="188">
        <f t="shared" si="1"/>
        <v>461222.43936240004</v>
      </c>
    </row>
    <row r="16" spans="1:4" ht="14.25" customHeight="1">
      <c r="A16" s="178" t="s">
        <v>344</v>
      </c>
      <c r="B16" s="180">
        <v>340.99</v>
      </c>
      <c r="C16" s="180">
        <f>B16*1.03</f>
        <v>351.21970000000005</v>
      </c>
      <c r="D16" s="180">
        <f t="shared" si="1"/>
        <v>358.2440940000001</v>
      </c>
    </row>
    <row r="17" spans="1:4" ht="14.25" customHeight="1">
      <c r="A17" s="182" t="s">
        <v>268</v>
      </c>
      <c r="B17" s="180">
        <v>78366.188</v>
      </c>
      <c r="C17" s="184">
        <f>B17*1.03</f>
        <v>80717.17364</v>
      </c>
      <c r="D17" s="184">
        <f t="shared" si="1"/>
        <v>82331.5171128</v>
      </c>
    </row>
    <row r="18" spans="1:4" s="189" customFormat="1" ht="14.25" customHeight="1" thickBot="1">
      <c r="A18" s="186" t="s">
        <v>345</v>
      </c>
      <c r="B18" s="190">
        <f>SUM(B13:B17)</f>
        <v>1710908.249</v>
      </c>
      <c r="C18" s="190">
        <f>SUM(C13:C17)</f>
        <v>1762235.49647</v>
      </c>
      <c r="D18" s="190">
        <f t="shared" si="1"/>
        <v>1797480.2063994</v>
      </c>
    </row>
    <row r="19" spans="1:4" ht="14.25" customHeight="1" thickBot="1">
      <c r="A19" s="558"/>
      <c r="B19" s="559"/>
      <c r="C19" s="559"/>
      <c r="D19" s="560"/>
    </row>
    <row r="20" spans="1:4" s="191" customFormat="1" ht="21.75" customHeight="1" thickBot="1">
      <c r="A20" s="192" t="s">
        <v>346</v>
      </c>
      <c r="B20" s="193">
        <f>B10-B18</f>
        <v>12075</v>
      </c>
      <c r="C20" s="193">
        <f>C10-C18</f>
        <v>12437.250000000233</v>
      </c>
      <c r="D20" s="193">
        <f>D10-D18</f>
        <v>12685.995000000345</v>
      </c>
    </row>
    <row r="21" spans="1:4" ht="14.25" customHeight="1" thickBot="1">
      <c r="A21" s="559"/>
      <c r="B21" s="559"/>
      <c r="C21" s="559"/>
      <c r="D21" s="559"/>
    </row>
    <row r="22" spans="1:4" ht="19.5" customHeight="1" thickBot="1">
      <c r="A22" s="546" t="s">
        <v>347</v>
      </c>
      <c r="B22" s="547"/>
      <c r="C22" s="547"/>
      <c r="D22" s="548"/>
    </row>
    <row r="23" spans="1:4" ht="14.25" customHeight="1">
      <c r="A23" s="175" t="s">
        <v>262</v>
      </c>
      <c r="B23" s="195"/>
      <c r="C23" s="196">
        <f aca="true" t="shared" si="2" ref="C23:D25">B23*1.1</f>
        <v>0</v>
      </c>
      <c r="D23" s="177">
        <f t="shared" si="2"/>
        <v>0</v>
      </c>
    </row>
    <row r="24" spans="1:4" ht="12.75">
      <c r="A24" s="178" t="s">
        <v>260</v>
      </c>
      <c r="B24" s="197"/>
      <c r="C24" s="198">
        <f t="shared" si="2"/>
        <v>0</v>
      </c>
      <c r="D24" s="180">
        <f t="shared" si="2"/>
        <v>0</v>
      </c>
    </row>
    <row r="25" spans="1:4" ht="14.25" customHeight="1">
      <c r="A25" s="182" t="s">
        <v>348</v>
      </c>
      <c r="B25" s="184">
        <v>0</v>
      </c>
      <c r="C25" s="199">
        <f t="shared" si="2"/>
        <v>0</v>
      </c>
      <c r="D25" s="184">
        <f t="shared" si="2"/>
        <v>0</v>
      </c>
    </row>
    <row r="26" spans="1:4" ht="14.25" customHeight="1" thickBot="1">
      <c r="A26" s="200" t="s">
        <v>349</v>
      </c>
      <c r="B26" s="190">
        <f>SUM(B23:B25)</f>
        <v>0</v>
      </c>
      <c r="C26" s="190">
        <f>SUM(C23:C25)</f>
        <v>0</v>
      </c>
      <c r="D26" s="190">
        <f>SUM(D23:D25)</f>
        <v>0</v>
      </c>
    </row>
    <row r="27" spans="1:4" ht="14.25" customHeight="1" thickBot="1">
      <c r="A27" s="549"/>
      <c r="B27" s="550"/>
      <c r="C27" s="550"/>
      <c r="D27" s="551"/>
    </row>
    <row r="28" spans="1:4" ht="18" customHeight="1" thickBot="1">
      <c r="A28" s="546" t="s">
        <v>350</v>
      </c>
      <c r="B28" s="547"/>
      <c r="C28" s="547"/>
      <c r="D28" s="548"/>
    </row>
    <row r="29" spans="1:4" ht="14.25" customHeight="1">
      <c r="A29" s="201" t="s">
        <v>261</v>
      </c>
      <c r="B29" s="202">
        <v>12075</v>
      </c>
      <c r="C29" s="177">
        <f>B29*1.03</f>
        <v>12437.25</v>
      </c>
      <c r="D29" s="203">
        <f>C29*1.02</f>
        <v>12685.995</v>
      </c>
    </row>
    <row r="30" spans="1:4" ht="12.75">
      <c r="A30" s="204" t="s">
        <v>259</v>
      </c>
      <c r="B30" s="205"/>
      <c r="C30" s="180">
        <f>B30*1.1</f>
        <v>0</v>
      </c>
      <c r="D30" s="206">
        <f>C30*1.1</f>
        <v>0</v>
      </c>
    </row>
    <row r="31" spans="1:4" ht="14.25" customHeight="1">
      <c r="A31" s="207" t="s">
        <v>305</v>
      </c>
      <c r="B31" s="208">
        <v>0</v>
      </c>
      <c r="C31" s="184">
        <f>B31*1.1</f>
        <v>0</v>
      </c>
      <c r="D31" s="209">
        <f>C31*1.1</f>
        <v>0</v>
      </c>
    </row>
    <row r="32" spans="1:4" s="189" customFormat="1" ht="14.25" customHeight="1" thickBot="1">
      <c r="A32" s="186" t="s">
        <v>351</v>
      </c>
      <c r="B32" s="210">
        <f>SUM(B29:B31)</f>
        <v>12075</v>
      </c>
      <c r="C32" s="210">
        <f>SUM(C29:C31)</f>
        <v>12437.25</v>
      </c>
      <c r="D32" s="190">
        <f>SUM(D29:D31)</f>
        <v>12685.995</v>
      </c>
    </row>
    <row r="33" spans="1:4" ht="14.25" customHeight="1" thickBot="1">
      <c r="A33" s="552"/>
      <c r="B33" s="545"/>
      <c r="C33" s="545"/>
      <c r="D33" s="553"/>
    </row>
    <row r="34" spans="1:4" s="191" customFormat="1" ht="19.5" customHeight="1" thickBot="1">
      <c r="A34" s="192" t="s">
        <v>352</v>
      </c>
      <c r="B34" s="193">
        <f>B26-B32</f>
        <v>-12075</v>
      </c>
      <c r="C34" s="193">
        <f>C26-C32</f>
        <v>-12437.25</v>
      </c>
      <c r="D34" s="193">
        <f>D26-D32</f>
        <v>-12685.995</v>
      </c>
    </row>
    <row r="35" spans="1:4" ht="14.25" customHeight="1" thickBot="1">
      <c r="A35" s="545"/>
      <c r="B35" s="545"/>
      <c r="C35" s="545"/>
      <c r="D35" s="545"/>
    </row>
    <row r="36" spans="1:4" s="211" customFormat="1" ht="21.75" customHeight="1">
      <c r="A36" s="212" t="s">
        <v>353</v>
      </c>
      <c r="B36" s="213">
        <f>B10+B26</f>
        <v>1722983.249</v>
      </c>
      <c r="C36" s="214">
        <f>C10+C26</f>
        <v>1774672.7464700001</v>
      </c>
      <c r="D36" s="214">
        <f>D10+D26</f>
        <v>1810166.2013994004</v>
      </c>
    </row>
    <row r="37" spans="1:4" s="215" customFormat="1" ht="19.5" customHeight="1">
      <c r="A37" s="216" t="s">
        <v>354</v>
      </c>
      <c r="B37" s="309">
        <v>1455899.031</v>
      </c>
      <c r="C37" s="217">
        <f>B37*1.1</f>
        <v>1601488.9341000002</v>
      </c>
      <c r="D37" s="181">
        <f>C37*1.02</f>
        <v>1633518.7127820002</v>
      </c>
    </row>
    <row r="38" spans="1:4" s="218" customFormat="1" ht="22.5" customHeight="1" thickBot="1">
      <c r="A38" s="219" t="s">
        <v>355</v>
      </c>
      <c r="B38" s="220">
        <f>SUM(B36:B37)</f>
        <v>3178882.2800000003</v>
      </c>
      <c r="C38" s="220">
        <f>SUM(C36:C37)</f>
        <v>3376161.6805700003</v>
      </c>
      <c r="D38" s="220">
        <f>SUM(D36:D37)</f>
        <v>3443684.9141814006</v>
      </c>
    </row>
    <row r="39" spans="1:4" ht="14.25" customHeight="1" thickBot="1">
      <c r="A39" s="545"/>
      <c r="B39" s="545"/>
      <c r="C39" s="545"/>
      <c r="D39" s="545"/>
    </row>
    <row r="40" spans="1:4" s="221" customFormat="1" ht="20.25" customHeight="1">
      <c r="A40" s="212" t="s">
        <v>356</v>
      </c>
      <c r="B40" s="214">
        <f>B18+B32</f>
        <v>1722983.249</v>
      </c>
      <c r="C40" s="214">
        <f>C18+C32</f>
        <v>1774672.74647</v>
      </c>
      <c r="D40" s="214">
        <f>D18+D32</f>
        <v>1810166.2013994001</v>
      </c>
    </row>
    <row r="41" spans="1:4" s="215" customFormat="1" ht="19.5" customHeight="1">
      <c r="A41" s="216" t="s">
        <v>357</v>
      </c>
      <c r="B41" s="222">
        <v>1455899.031</v>
      </c>
      <c r="C41" s="222">
        <f>B41*1.1</f>
        <v>1601488.9341000002</v>
      </c>
      <c r="D41" s="180">
        <f>C41*1.02</f>
        <v>1633518.7127820002</v>
      </c>
    </row>
    <row r="42" spans="1:4" ht="24.75" customHeight="1" thickBot="1">
      <c r="A42" s="219" t="s">
        <v>358</v>
      </c>
      <c r="B42" s="220">
        <f>SUM(B40:B41)</f>
        <v>3178882.2800000003</v>
      </c>
      <c r="C42" s="220">
        <f>SUM(C40:C41)</f>
        <v>3376161.68057</v>
      </c>
      <c r="D42" s="220">
        <f>SUM(D40:D41)</f>
        <v>3443684.9141814</v>
      </c>
    </row>
    <row r="43" spans="1:4" ht="14.25" customHeight="1" thickBot="1">
      <c r="A43" s="545"/>
      <c r="B43" s="545"/>
      <c r="C43" s="545"/>
      <c r="D43" s="545"/>
    </row>
    <row r="44" spans="1:4" s="223" customFormat="1" ht="19.5" customHeight="1" thickBot="1">
      <c r="A44" s="224" t="s">
        <v>359</v>
      </c>
      <c r="B44" s="225">
        <f>B36-B40</f>
        <v>0</v>
      </c>
      <c r="C44" s="225">
        <f>C36-C40</f>
        <v>0</v>
      </c>
      <c r="D44" s="225">
        <f>D36-D40</f>
        <v>0</v>
      </c>
    </row>
    <row r="45" spans="1:4" s="226" customFormat="1" ht="25.5" customHeight="1" thickBot="1">
      <c r="A45" s="227" t="s">
        <v>360</v>
      </c>
      <c r="B45" s="228">
        <f>B38-B42</f>
        <v>0</v>
      </c>
      <c r="C45" s="228">
        <f>C38-C42</f>
        <v>0</v>
      </c>
      <c r="D45" s="228">
        <f>D38-D42</f>
        <v>0</v>
      </c>
    </row>
    <row r="46" spans="2:4" ht="14.25" customHeight="1">
      <c r="B46" s="229"/>
      <c r="C46" s="229"/>
      <c r="D46" s="229"/>
    </row>
    <row r="47" spans="2:4" ht="14.25" customHeight="1">
      <c r="B47" s="229"/>
      <c r="C47" s="229"/>
      <c r="D47" s="229"/>
    </row>
    <row r="48" spans="2:4" ht="14.25" customHeight="1">
      <c r="B48" s="230"/>
      <c r="C48" s="229"/>
      <c r="D48" s="229"/>
    </row>
    <row r="49" spans="2:8" ht="14.25" customHeight="1">
      <c r="B49" s="230"/>
      <c r="C49" s="229"/>
      <c r="D49" s="229"/>
      <c r="H49" s="231"/>
    </row>
    <row r="50" spans="2:8" ht="14.25" customHeight="1">
      <c r="B50" s="229"/>
      <c r="C50" s="229"/>
      <c r="D50" s="229"/>
      <c r="H50" s="231"/>
    </row>
    <row r="51" spans="2:4" ht="14.25" customHeight="1">
      <c r="B51" s="229"/>
      <c r="C51" s="229"/>
      <c r="D51" s="229"/>
    </row>
    <row r="52" spans="2:4" ht="14.25" customHeight="1">
      <c r="B52" s="229"/>
      <c r="C52" s="229"/>
      <c r="D52" s="229"/>
    </row>
    <row r="53" ht="18"/>
    <row r="54" spans="2:4" ht="14.25" customHeight="1">
      <c r="B54" s="229"/>
      <c r="C54" s="233"/>
      <c r="D54" s="229"/>
    </row>
    <row r="55" ht="18"/>
    <row r="56" spans="2:4" ht="14.25" customHeight="1">
      <c r="B56" s="229"/>
      <c r="C56" s="233"/>
      <c r="D56" s="229"/>
    </row>
    <row r="57" ht="18"/>
    <row r="58" ht="18"/>
    <row r="59" spans="1:4" s="215" customFormat="1" ht="14.25" customHeight="1">
      <c r="A59" s="234"/>
      <c r="B59" s="235"/>
      <c r="C59" s="236"/>
      <c r="D59" s="229"/>
    </row>
    <row r="60" spans="1:4" s="215" customFormat="1" ht="14.25" customHeight="1">
      <c r="A60" s="234"/>
      <c r="B60" s="235"/>
      <c r="C60" s="236"/>
      <c r="D60" s="229"/>
    </row>
    <row r="61" ht="18"/>
    <row r="62" spans="1:4" ht="11.25" customHeight="1">
      <c r="A62" s="237"/>
      <c r="B62" s="229"/>
      <c r="C62" s="233"/>
      <c r="D62" s="229"/>
    </row>
    <row r="63" ht="18"/>
    <row r="64" ht="18"/>
    <row r="65" ht="18"/>
    <row r="66" spans="2:4" ht="14.25" customHeight="1">
      <c r="B66" s="229"/>
      <c r="C66" s="233"/>
      <c r="D66" s="229"/>
    </row>
    <row r="67" ht="18"/>
    <row r="68" ht="18"/>
    <row r="69" ht="14.25" customHeight="1"/>
    <row r="70" ht="13.5" customHeight="1"/>
    <row r="71" ht="13.5" customHeight="1"/>
    <row r="72" ht="13.5" customHeight="1" hidden="1"/>
    <row r="73" ht="13.5" customHeight="1" hidden="1"/>
    <row r="74" ht="18"/>
    <row r="75" ht="18"/>
    <row r="76" ht="18"/>
    <row r="77" ht="18"/>
  </sheetData>
  <sheetProtection/>
  <mergeCells count="13">
    <mergeCell ref="A1:D1"/>
    <mergeCell ref="A5:D5"/>
    <mergeCell ref="A11:D11"/>
    <mergeCell ref="A12:D12"/>
    <mergeCell ref="A19:D19"/>
    <mergeCell ref="A21:D21"/>
    <mergeCell ref="A43:D43"/>
    <mergeCell ref="A22:D22"/>
    <mergeCell ref="A27:D27"/>
    <mergeCell ref="A28:D28"/>
    <mergeCell ref="A33:D33"/>
    <mergeCell ref="A35:D35"/>
    <mergeCell ref="A39:D39"/>
  </mergeCells>
  <printOptions horizontalCentered="1"/>
  <pageMargins left="0.1968503937007874" right="0.1968503937007874" top="0.984251968503937" bottom="0.8661417322834646" header="0.5118110236220472" footer="0.5118110236220472"/>
  <pageSetup horizontalDpi="300" verticalDpi="300" orientation="portrait" paperSize="9" scale="65" r:id="rId1"/>
  <headerFooter alignWithMargins="0">
    <oddHeader>&amp;R13 . melléklet a    /2023.(XI.13.) társulási határozathoz</oddHeader>
    <oddFooter>&amp;C&amp;"Times New Roman,Normál"&amp;9&amp;P.oldal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zoomScalePageLayoutView="0" workbookViewId="0" topLeftCell="B1">
      <selection activeCell="H57" sqref="H57"/>
    </sheetView>
  </sheetViews>
  <sheetFormatPr defaultColWidth="9.140625" defaultRowHeight="12.75"/>
  <cols>
    <col min="1" max="1" width="12.28125" style="327" customWidth="1"/>
    <col min="2" max="2" width="81.8515625" style="327" customWidth="1"/>
    <col min="3" max="3" width="13.8515625" style="327" customWidth="1"/>
    <col min="4" max="4" width="11.421875" style="327" customWidth="1"/>
    <col min="5" max="5" width="15.7109375" style="327" customWidth="1"/>
    <col min="6" max="6" width="11.421875" style="327" customWidth="1"/>
    <col min="7" max="7" width="15.7109375" style="327" customWidth="1"/>
    <col min="8" max="8" width="30.8515625" style="327" customWidth="1"/>
    <col min="9" max="9" width="20.57421875" style="327" customWidth="1"/>
    <col min="10" max="10" width="9.140625" style="327" customWidth="1"/>
    <col min="11" max="11" width="10.57421875" style="327" customWidth="1"/>
    <col min="12" max="16384" width="9.140625" style="327" customWidth="1"/>
  </cols>
  <sheetData>
    <row r="1" spans="1:8" ht="18">
      <c r="A1" s="585" t="s">
        <v>425</v>
      </c>
      <c r="B1" s="585"/>
      <c r="C1" s="585"/>
      <c r="D1" s="585"/>
      <c r="E1" s="585"/>
      <c r="F1" s="585"/>
      <c r="G1" s="585"/>
      <c r="H1" s="585"/>
    </row>
    <row r="2" spans="1:8" ht="15.75">
      <c r="A2" s="586" t="s">
        <v>426</v>
      </c>
      <c r="B2" s="586"/>
      <c r="C2" s="586"/>
      <c r="D2" s="586"/>
      <c r="E2" s="586"/>
      <c r="F2" s="586"/>
      <c r="G2" s="586"/>
      <c r="H2" s="586"/>
    </row>
    <row r="3" spans="1:8" ht="15.75">
      <c r="A3" s="586"/>
      <c r="B3" s="586"/>
      <c r="C3" s="586"/>
      <c r="D3" s="586"/>
      <c r="E3" s="586"/>
      <c r="F3" s="586"/>
      <c r="G3" s="586"/>
      <c r="H3" s="586"/>
    </row>
    <row r="4" spans="1:9" ht="50.25" customHeight="1" thickBot="1">
      <c r="A4" s="329"/>
      <c r="B4" s="330"/>
      <c r="C4" s="587" t="s">
        <v>417</v>
      </c>
      <c r="D4" s="587"/>
      <c r="E4" s="587"/>
      <c r="F4" s="588" t="s">
        <v>427</v>
      </c>
      <c r="G4" s="588"/>
      <c r="H4" s="332" t="s">
        <v>480</v>
      </c>
      <c r="I4" s="331" t="s">
        <v>418</v>
      </c>
    </row>
    <row r="5" spans="1:9" ht="12.75" customHeight="1">
      <c r="A5" s="565" t="s">
        <v>428</v>
      </c>
      <c r="B5" s="577" t="s">
        <v>429</v>
      </c>
      <c r="C5" s="589" t="s">
        <v>430</v>
      </c>
      <c r="D5" s="590" t="s">
        <v>431</v>
      </c>
      <c r="E5" s="333" t="s">
        <v>432</v>
      </c>
      <c r="F5" s="591" t="s">
        <v>433</v>
      </c>
      <c r="G5" s="334" t="s">
        <v>432</v>
      </c>
      <c r="H5" s="334" t="s">
        <v>432</v>
      </c>
      <c r="I5" s="334" t="s">
        <v>432</v>
      </c>
    </row>
    <row r="6" spans="1:9" ht="13.5" thickBot="1">
      <c r="A6" s="566"/>
      <c r="B6" s="578"/>
      <c r="C6" s="580"/>
      <c r="D6" s="582"/>
      <c r="E6" s="335" t="s">
        <v>434</v>
      </c>
      <c r="F6" s="584"/>
      <c r="G6" s="336" t="s">
        <v>434</v>
      </c>
      <c r="H6" s="336" t="s">
        <v>434</v>
      </c>
      <c r="I6" s="336" t="s">
        <v>434</v>
      </c>
    </row>
    <row r="7" spans="1:11" ht="15" customHeight="1">
      <c r="A7" s="337" t="s">
        <v>435</v>
      </c>
      <c r="B7" s="338" t="s">
        <v>436</v>
      </c>
      <c r="C7" s="339">
        <v>180</v>
      </c>
      <c r="D7" s="340">
        <v>81190</v>
      </c>
      <c r="E7" s="341">
        <f aca="true" t="shared" si="0" ref="E7:E12">C7*D7</f>
        <v>14614200</v>
      </c>
      <c r="F7" s="342">
        <v>6380</v>
      </c>
      <c r="G7" s="343">
        <f aca="true" t="shared" si="1" ref="G7:G12">C7*F7</f>
        <v>1148400</v>
      </c>
      <c r="H7" s="344"/>
      <c r="I7" s="345"/>
      <c r="K7" s="346"/>
    </row>
    <row r="8" spans="1:11" ht="15" customHeight="1">
      <c r="A8" s="337" t="s">
        <v>437</v>
      </c>
      <c r="B8" s="338" t="s">
        <v>438</v>
      </c>
      <c r="C8" s="347">
        <v>5</v>
      </c>
      <c r="D8" s="343">
        <v>25000</v>
      </c>
      <c r="E8" s="348">
        <f t="shared" si="0"/>
        <v>125000</v>
      </c>
      <c r="F8" s="342">
        <v>0</v>
      </c>
      <c r="G8" s="343">
        <f t="shared" si="1"/>
        <v>0</v>
      </c>
      <c r="H8" s="344"/>
      <c r="I8" s="345"/>
      <c r="K8" s="346"/>
    </row>
    <row r="9" spans="1:11" ht="15" customHeight="1">
      <c r="A9" s="337" t="s">
        <v>439</v>
      </c>
      <c r="B9" s="338" t="s">
        <v>440</v>
      </c>
      <c r="C9" s="347">
        <v>72</v>
      </c>
      <c r="D9" s="343">
        <v>602080</v>
      </c>
      <c r="E9" s="348">
        <f t="shared" si="0"/>
        <v>43349760</v>
      </c>
      <c r="F9" s="342">
        <v>96080</v>
      </c>
      <c r="G9" s="343">
        <f t="shared" si="1"/>
        <v>6917760</v>
      </c>
      <c r="H9" s="344"/>
      <c r="I9" s="345"/>
      <c r="K9" s="346"/>
    </row>
    <row r="10" spans="1:11" ht="15" customHeight="1">
      <c r="A10" s="337" t="s">
        <v>441</v>
      </c>
      <c r="B10" s="338" t="s">
        <v>442</v>
      </c>
      <c r="C10" s="349">
        <v>19</v>
      </c>
      <c r="D10" s="343">
        <v>423940</v>
      </c>
      <c r="E10" s="348">
        <f t="shared" si="0"/>
        <v>8054860</v>
      </c>
      <c r="F10" s="342">
        <v>54000</v>
      </c>
      <c r="G10" s="343">
        <f t="shared" si="1"/>
        <v>1026000</v>
      </c>
      <c r="H10" s="344"/>
      <c r="I10" s="345"/>
      <c r="K10" s="346"/>
    </row>
    <row r="11" spans="1:11" ht="15" customHeight="1">
      <c r="A11" s="337" t="s">
        <v>443</v>
      </c>
      <c r="B11" s="338" t="s">
        <v>444</v>
      </c>
      <c r="C11" s="347">
        <v>114</v>
      </c>
      <c r="D11" s="343">
        <v>912400</v>
      </c>
      <c r="E11" s="348">
        <f t="shared" si="0"/>
        <v>104013600</v>
      </c>
      <c r="F11" s="342">
        <v>83500</v>
      </c>
      <c r="G11" s="343">
        <f t="shared" si="1"/>
        <v>9519000</v>
      </c>
      <c r="H11" s="344"/>
      <c r="I11" s="345"/>
      <c r="K11" s="346"/>
    </row>
    <row r="12" spans="1:11" ht="15" customHeight="1" thickBot="1">
      <c r="A12" s="337" t="s">
        <v>445</v>
      </c>
      <c r="B12" s="338" t="s">
        <v>446</v>
      </c>
      <c r="C12" s="350">
        <v>106</v>
      </c>
      <c r="D12" s="351">
        <v>1808400</v>
      </c>
      <c r="E12" s="352">
        <f t="shared" si="0"/>
        <v>191690400</v>
      </c>
      <c r="F12" s="342">
        <v>230400</v>
      </c>
      <c r="G12" s="343">
        <f t="shared" si="1"/>
        <v>24422400</v>
      </c>
      <c r="H12" s="344"/>
      <c r="I12" s="353"/>
      <c r="K12" s="346"/>
    </row>
    <row r="13" spans="1:9" ht="20.25" customHeight="1" thickBot="1">
      <c r="A13" s="575" t="s">
        <v>447</v>
      </c>
      <c r="B13" s="576"/>
      <c r="C13" s="354"/>
      <c r="D13" s="355"/>
      <c r="E13" s="356">
        <f>SUM(E7:E12)</f>
        <v>361847820</v>
      </c>
      <c r="F13" s="357"/>
      <c r="G13" s="358">
        <f>SUM(G7:G12)</f>
        <v>43033560</v>
      </c>
      <c r="H13" s="358">
        <v>32705505</v>
      </c>
      <c r="I13" s="359">
        <f>+E13+H13</f>
        <v>394553325</v>
      </c>
    </row>
    <row r="14" spans="3:9" ht="13.5" thickBot="1">
      <c r="C14" s="360"/>
      <c r="E14" s="361"/>
      <c r="F14" s="360"/>
      <c r="I14" s="362"/>
    </row>
    <row r="15" spans="1:9" ht="12.75" customHeight="1">
      <c r="A15" s="565" t="s">
        <v>428</v>
      </c>
      <c r="B15" s="577" t="s">
        <v>429</v>
      </c>
      <c r="C15" s="579" t="s">
        <v>430</v>
      </c>
      <c r="D15" s="581" t="s">
        <v>433</v>
      </c>
      <c r="E15" s="363" t="s">
        <v>432</v>
      </c>
      <c r="F15" s="583" t="s">
        <v>433</v>
      </c>
      <c r="G15" s="364" t="s">
        <v>432</v>
      </c>
      <c r="H15" s="364" t="s">
        <v>432</v>
      </c>
      <c r="I15" s="364" t="s">
        <v>432</v>
      </c>
    </row>
    <row r="16" spans="1:9" ht="13.5" thickBot="1">
      <c r="A16" s="566"/>
      <c r="B16" s="578"/>
      <c r="C16" s="580"/>
      <c r="D16" s="582"/>
      <c r="E16" s="335" t="s">
        <v>434</v>
      </c>
      <c r="F16" s="584"/>
      <c r="G16" s="336" t="s">
        <v>434</v>
      </c>
      <c r="H16" s="336" t="s">
        <v>434</v>
      </c>
      <c r="I16" s="336" t="s">
        <v>434</v>
      </c>
    </row>
    <row r="17" spans="1:11" ht="15" customHeight="1">
      <c r="A17" s="337" t="s">
        <v>448</v>
      </c>
      <c r="B17" s="338" t="s">
        <v>449</v>
      </c>
      <c r="C17" s="347">
        <v>413</v>
      </c>
      <c r="D17" s="343">
        <v>73810</v>
      </c>
      <c r="E17" s="348">
        <f aca="true" t="shared" si="2" ref="E17:E25">C17*D17</f>
        <v>30483530</v>
      </c>
      <c r="F17" s="342">
        <v>5800</v>
      </c>
      <c r="G17" s="343">
        <f aca="true" t="shared" si="3" ref="G17:G25">C17*F17</f>
        <v>2395400</v>
      </c>
      <c r="H17" s="344"/>
      <c r="I17" s="345"/>
      <c r="K17" s="346"/>
    </row>
    <row r="18" spans="1:11" ht="15" customHeight="1">
      <c r="A18" s="337" t="s">
        <v>437</v>
      </c>
      <c r="B18" s="338" t="s">
        <v>438</v>
      </c>
      <c r="C18" s="347">
        <v>5</v>
      </c>
      <c r="D18" s="343">
        <v>25000</v>
      </c>
      <c r="E18" s="348">
        <f t="shared" si="2"/>
        <v>125000</v>
      </c>
      <c r="F18" s="342">
        <v>0</v>
      </c>
      <c r="G18" s="343">
        <f t="shared" si="3"/>
        <v>0</v>
      </c>
      <c r="H18" s="344"/>
      <c r="I18" s="345"/>
      <c r="K18" s="346"/>
    </row>
    <row r="19" spans="1:11" ht="15" customHeight="1">
      <c r="A19" s="337" t="s">
        <v>439</v>
      </c>
      <c r="B19" s="338" t="s">
        <v>450</v>
      </c>
      <c r="C19" s="347">
        <v>387</v>
      </c>
      <c r="D19" s="343">
        <v>602080</v>
      </c>
      <c r="E19" s="348">
        <f t="shared" si="2"/>
        <v>233004960</v>
      </c>
      <c r="F19" s="342">
        <v>96080</v>
      </c>
      <c r="G19" s="343">
        <f t="shared" si="3"/>
        <v>37182960</v>
      </c>
      <c r="H19" s="344"/>
      <c r="I19" s="345"/>
      <c r="K19" s="346"/>
    </row>
    <row r="20" spans="1:11" ht="15" customHeight="1">
      <c r="A20" s="337" t="s">
        <v>441</v>
      </c>
      <c r="B20" s="338" t="s">
        <v>442</v>
      </c>
      <c r="C20" s="349">
        <v>245</v>
      </c>
      <c r="D20" s="343">
        <v>423940</v>
      </c>
      <c r="E20" s="348">
        <f t="shared" si="2"/>
        <v>103865300</v>
      </c>
      <c r="F20" s="342">
        <v>54000</v>
      </c>
      <c r="G20" s="343">
        <f t="shared" si="3"/>
        <v>13230000</v>
      </c>
      <c r="H20" s="344"/>
      <c r="I20" s="345"/>
      <c r="K20" s="346"/>
    </row>
    <row r="21" spans="1:11" ht="15" customHeight="1">
      <c r="A21" s="337" t="s">
        <v>443</v>
      </c>
      <c r="B21" s="338" t="s">
        <v>444</v>
      </c>
      <c r="C21" s="347">
        <v>82</v>
      </c>
      <c r="D21" s="343">
        <v>912400</v>
      </c>
      <c r="E21" s="348">
        <f t="shared" si="2"/>
        <v>74816800</v>
      </c>
      <c r="F21" s="342">
        <v>83500</v>
      </c>
      <c r="G21" s="343">
        <f t="shared" si="3"/>
        <v>6847000</v>
      </c>
      <c r="H21" s="344"/>
      <c r="I21" s="345"/>
      <c r="K21" s="346"/>
    </row>
    <row r="22" spans="1:11" ht="15" customHeight="1">
      <c r="A22" s="337" t="s">
        <v>451</v>
      </c>
      <c r="B22" s="338" t="s">
        <v>452</v>
      </c>
      <c r="C22" s="349">
        <v>70</v>
      </c>
      <c r="D22" s="343">
        <v>505900</v>
      </c>
      <c r="E22" s="348">
        <f t="shared" si="2"/>
        <v>35413000</v>
      </c>
      <c r="F22" s="342">
        <v>41040</v>
      </c>
      <c r="G22" s="343">
        <f t="shared" si="3"/>
        <v>2872800</v>
      </c>
      <c r="H22" s="344"/>
      <c r="I22" s="345"/>
      <c r="K22" s="346"/>
    </row>
    <row r="23" spans="1:11" ht="25.5">
      <c r="A23" s="337" t="s">
        <v>453</v>
      </c>
      <c r="B23" s="338" t="s">
        <v>454</v>
      </c>
      <c r="C23" s="349">
        <v>5</v>
      </c>
      <c r="D23" s="343">
        <v>303540</v>
      </c>
      <c r="E23" s="348">
        <f t="shared" si="2"/>
        <v>1517700</v>
      </c>
      <c r="F23" s="342">
        <v>24620</v>
      </c>
      <c r="G23" s="343">
        <f t="shared" si="3"/>
        <v>123100</v>
      </c>
      <c r="H23" s="344"/>
      <c r="I23" s="345"/>
      <c r="K23" s="346"/>
    </row>
    <row r="24" spans="1:11" ht="15" customHeight="1">
      <c r="A24" s="337" t="s">
        <v>455</v>
      </c>
      <c r="B24" s="338" t="s">
        <v>456</v>
      </c>
      <c r="C24" s="349">
        <v>1</v>
      </c>
      <c r="D24" s="343">
        <v>2000000</v>
      </c>
      <c r="E24" s="348">
        <f t="shared" si="2"/>
        <v>2000000</v>
      </c>
      <c r="F24" s="342">
        <v>0</v>
      </c>
      <c r="G24" s="343">
        <f t="shared" si="3"/>
        <v>0</v>
      </c>
      <c r="H24" s="344"/>
      <c r="I24" s="345"/>
      <c r="K24" s="346"/>
    </row>
    <row r="25" spans="1:11" ht="15" customHeight="1" thickBot="1">
      <c r="A25" s="337" t="s">
        <v>457</v>
      </c>
      <c r="B25" s="338" t="s">
        <v>458</v>
      </c>
      <c r="C25" s="349">
        <v>93</v>
      </c>
      <c r="D25" s="343">
        <v>242340</v>
      </c>
      <c r="E25" s="348">
        <f t="shared" si="2"/>
        <v>22537620</v>
      </c>
      <c r="F25" s="342">
        <v>32320</v>
      </c>
      <c r="G25" s="343">
        <f t="shared" si="3"/>
        <v>3005760</v>
      </c>
      <c r="H25" s="365"/>
      <c r="I25" s="353"/>
      <c r="K25" s="346"/>
    </row>
    <row r="26" spans="1:9" ht="15.75" customHeight="1" thickBot="1">
      <c r="A26" s="575" t="s">
        <v>459</v>
      </c>
      <c r="B26" s="576"/>
      <c r="C26" s="366"/>
      <c r="D26" s="367"/>
      <c r="E26" s="356">
        <f>SUM(E17:E25)</f>
        <v>503763910</v>
      </c>
      <c r="F26" s="357"/>
      <c r="G26" s="358">
        <f>SUM(G17:G25)</f>
        <v>65657020</v>
      </c>
      <c r="H26" s="357">
        <v>49973083</v>
      </c>
      <c r="I26" s="368">
        <f>+E26+H26</f>
        <v>553736993</v>
      </c>
    </row>
    <row r="27" spans="3:9" ht="13.5" thickBot="1">
      <c r="C27" s="360"/>
      <c r="E27" s="361"/>
      <c r="F27" s="360"/>
      <c r="I27" s="362"/>
    </row>
    <row r="28" spans="1:9" ht="12.75" customHeight="1">
      <c r="A28" s="565" t="s">
        <v>428</v>
      </c>
      <c r="B28" s="567" t="s">
        <v>429</v>
      </c>
      <c r="C28" s="569" t="s">
        <v>430</v>
      </c>
      <c r="D28" s="571" t="s">
        <v>433</v>
      </c>
      <c r="E28" s="369" t="s">
        <v>432</v>
      </c>
      <c r="F28" s="573" t="s">
        <v>433</v>
      </c>
      <c r="G28" s="370" t="s">
        <v>432</v>
      </c>
      <c r="H28" s="370" t="s">
        <v>432</v>
      </c>
      <c r="I28" s="370" t="s">
        <v>432</v>
      </c>
    </row>
    <row r="29" spans="1:9" ht="13.5" thickBot="1">
      <c r="A29" s="566"/>
      <c r="B29" s="568"/>
      <c r="C29" s="570"/>
      <c r="D29" s="572"/>
      <c r="E29" s="371" t="s">
        <v>434</v>
      </c>
      <c r="F29" s="574"/>
      <c r="G29" s="372" t="s">
        <v>434</v>
      </c>
      <c r="H29" s="372" t="s">
        <v>434</v>
      </c>
      <c r="I29" s="372" t="s">
        <v>434</v>
      </c>
    </row>
    <row r="30" spans="1:9" ht="15" customHeight="1">
      <c r="A30" s="373" t="s">
        <v>460</v>
      </c>
      <c r="B30" s="374" t="s">
        <v>461</v>
      </c>
      <c r="C30" s="375">
        <v>29</v>
      </c>
      <c r="D30" s="376">
        <v>5128940</v>
      </c>
      <c r="E30" s="377">
        <f>C30*D30</f>
        <v>148739260</v>
      </c>
      <c r="F30" s="378">
        <v>799060</v>
      </c>
      <c r="G30" s="376">
        <f>C30*F30</f>
        <v>23172740</v>
      </c>
      <c r="H30" s="379"/>
      <c r="I30" s="380"/>
    </row>
    <row r="31" spans="1:9" ht="15" customHeight="1">
      <c r="A31" s="373" t="s">
        <v>462</v>
      </c>
      <c r="B31" s="374" t="s">
        <v>463</v>
      </c>
      <c r="C31" s="375">
        <v>30.4</v>
      </c>
      <c r="D31" s="376">
        <v>4843970</v>
      </c>
      <c r="E31" s="377">
        <f>C31*D31</f>
        <v>147256688</v>
      </c>
      <c r="F31" s="378">
        <v>966330</v>
      </c>
      <c r="G31" s="376">
        <f>C31*F31</f>
        <v>29376432</v>
      </c>
      <c r="H31" s="379"/>
      <c r="I31" s="380"/>
    </row>
    <row r="32" spans="1:9" ht="15" customHeight="1">
      <c r="A32" s="373" t="s">
        <v>462</v>
      </c>
      <c r="B32" s="374" t="s">
        <v>464</v>
      </c>
      <c r="C32" s="381">
        <v>1</v>
      </c>
      <c r="D32" s="376">
        <v>11440000</v>
      </c>
      <c r="E32" s="377">
        <f>C32*D32</f>
        <v>11440000</v>
      </c>
      <c r="F32" s="378">
        <v>0</v>
      </c>
      <c r="G32" s="376">
        <f>C32*F32</f>
        <v>0</v>
      </c>
      <c r="H32" s="379"/>
      <c r="I32" s="380"/>
    </row>
    <row r="33" spans="1:9" ht="15" customHeight="1">
      <c r="A33" s="373" t="s">
        <v>465</v>
      </c>
      <c r="B33" s="374" t="s">
        <v>466</v>
      </c>
      <c r="C33" s="382"/>
      <c r="D33" s="383"/>
      <c r="E33" s="377">
        <v>107727908</v>
      </c>
      <c r="F33" s="384"/>
      <c r="G33" s="376">
        <v>13513000</v>
      </c>
      <c r="H33" s="379"/>
      <c r="I33" s="380"/>
    </row>
    <row r="34" spans="1:9" ht="15" customHeight="1">
      <c r="A34" s="373" t="s">
        <v>467</v>
      </c>
      <c r="B34" s="374" t="s">
        <v>468</v>
      </c>
      <c r="C34" s="381">
        <v>3</v>
      </c>
      <c r="D34" s="376">
        <v>5439900</v>
      </c>
      <c r="E34" s="377">
        <f>C34*D34</f>
        <v>16319700</v>
      </c>
      <c r="F34" s="378">
        <v>960000</v>
      </c>
      <c r="G34" s="376">
        <f>C34*F34</f>
        <v>2880000</v>
      </c>
      <c r="H34" s="379"/>
      <c r="I34" s="380"/>
    </row>
    <row r="35" spans="1:9" ht="15" customHeight="1" thickBot="1">
      <c r="A35" s="373" t="s">
        <v>469</v>
      </c>
      <c r="B35" s="374" t="s">
        <v>470</v>
      </c>
      <c r="C35" s="381"/>
      <c r="D35" s="376"/>
      <c r="E35" s="377">
        <v>11941000</v>
      </c>
      <c r="F35" s="378"/>
      <c r="G35" s="376">
        <v>0</v>
      </c>
      <c r="H35" s="379"/>
      <c r="I35" s="385"/>
    </row>
    <row r="36" spans="1:9" ht="15.75" customHeight="1" thickBot="1">
      <c r="A36" s="563" t="s">
        <v>471</v>
      </c>
      <c r="B36" s="564"/>
      <c r="C36" s="386"/>
      <c r="D36" s="387"/>
      <c r="E36" s="388">
        <f>SUM(E30:E35)</f>
        <v>443424556</v>
      </c>
      <c r="F36" s="357"/>
      <c r="G36" s="389">
        <f>SUM(G30:G35)</f>
        <v>68942172</v>
      </c>
      <c r="H36" s="389">
        <v>52396050</v>
      </c>
      <c r="I36" s="390">
        <f>+E36+H36</f>
        <v>495820606</v>
      </c>
    </row>
    <row r="37" spans="1:9" ht="15.75" customHeight="1" thickBot="1">
      <c r="A37" s="391"/>
      <c r="B37" s="391"/>
      <c r="C37" s="392"/>
      <c r="D37" s="391"/>
      <c r="E37" s="393"/>
      <c r="F37" s="392"/>
      <c r="G37" s="394"/>
      <c r="H37" s="394"/>
      <c r="I37" s="395"/>
    </row>
    <row r="38" spans="1:9" ht="12.75" customHeight="1">
      <c r="A38" s="565" t="s">
        <v>428</v>
      </c>
      <c r="B38" s="567" t="s">
        <v>429</v>
      </c>
      <c r="C38" s="569" t="s">
        <v>430</v>
      </c>
      <c r="D38" s="571" t="s">
        <v>433</v>
      </c>
      <c r="E38" s="363" t="s">
        <v>432</v>
      </c>
      <c r="F38" s="573" t="s">
        <v>433</v>
      </c>
      <c r="G38" s="364" t="s">
        <v>432</v>
      </c>
      <c r="H38" s="364" t="s">
        <v>432</v>
      </c>
      <c r="I38" s="364" t="s">
        <v>432</v>
      </c>
    </row>
    <row r="39" spans="1:9" ht="13.5" thickBot="1">
      <c r="A39" s="566"/>
      <c r="B39" s="568"/>
      <c r="C39" s="570"/>
      <c r="D39" s="572"/>
      <c r="E39" s="371" t="s">
        <v>434</v>
      </c>
      <c r="F39" s="574"/>
      <c r="G39" s="372" t="s">
        <v>434</v>
      </c>
      <c r="H39" s="372" t="s">
        <v>434</v>
      </c>
      <c r="I39" s="372" t="s">
        <v>434</v>
      </c>
    </row>
    <row r="40" spans="1:9" ht="15" customHeight="1">
      <c r="A40" s="373" t="s">
        <v>460</v>
      </c>
      <c r="B40" s="374" t="s">
        <v>461</v>
      </c>
      <c r="C40" s="396">
        <f aca="true" t="shared" si="4" ref="C40:G42">C30</f>
        <v>29</v>
      </c>
      <c r="D40" s="376">
        <f t="shared" si="4"/>
        <v>5128940</v>
      </c>
      <c r="E40" s="377">
        <f t="shared" si="4"/>
        <v>148739260</v>
      </c>
      <c r="F40" s="378">
        <f t="shared" si="4"/>
        <v>799060</v>
      </c>
      <c r="G40" s="376">
        <f t="shared" si="4"/>
        <v>23172740</v>
      </c>
      <c r="H40" s="379"/>
      <c r="I40" s="397"/>
    </row>
    <row r="41" spans="1:9" ht="15" customHeight="1">
      <c r="A41" s="373" t="s">
        <v>462</v>
      </c>
      <c r="B41" s="374" t="s">
        <v>463</v>
      </c>
      <c r="C41" s="398">
        <f t="shared" si="4"/>
        <v>30.4</v>
      </c>
      <c r="D41" s="376">
        <f t="shared" si="4"/>
        <v>4843970</v>
      </c>
      <c r="E41" s="377">
        <f>E31</f>
        <v>147256688</v>
      </c>
      <c r="F41" s="378">
        <f t="shared" si="4"/>
        <v>966330</v>
      </c>
      <c r="G41" s="376">
        <f>G31</f>
        <v>29376432</v>
      </c>
      <c r="H41" s="379"/>
      <c r="I41" s="399"/>
    </row>
    <row r="42" spans="1:9" ht="15" customHeight="1">
      <c r="A42" s="373" t="s">
        <v>462</v>
      </c>
      <c r="B42" s="374" t="s">
        <v>464</v>
      </c>
      <c r="C42" s="398">
        <f t="shared" si="4"/>
        <v>1</v>
      </c>
      <c r="D42" s="376">
        <f t="shared" si="4"/>
        <v>11440000</v>
      </c>
      <c r="E42" s="377">
        <f>E32</f>
        <v>11440000</v>
      </c>
      <c r="F42" s="378">
        <f t="shared" si="4"/>
        <v>0</v>
      </c>
      <c r="G42" s="376">
        <f>G32</f>
        <v>0</v>
      </c>
      <c r="H42" s="379"/>
      <c r="I42" s="399"/>
    </row>
    <row r="43" spans="1:9" ht="15" customHeight="1">
      <c r="A43" s="373" t="s">
        <v>448</v>
      </c>
      <c r="B43" s="374" t="s">
        <v>449</v>
      </c>
      <c r="C43" s="398">
        <f>C17</f>
        <v>413</v>
      </c>
      <c r="D43" s="376">
        <f>D17</f>
        <v>73810</v>
      </c>
      <c r="E43" s="377">
        <f aca="true" t="shared" si="5" ref="E43:E53">C43*D43</f>
        <v>30483530</v>
      </c>
      <c r="F43" s="378">
        <f>F17</f>
        <v>5800</v>
      </c>
      <c r="G43" s="376">
        <f aca="true" t="shared" si="6" ref="G43:G53">C43*F43</f>
        <v>2395400</v>
      </c>
      <c r="H43" s="379"/>
      <c r="I43" s="399"/>
    </row>
    <row r="44" spans="1:9" ht="15" customHeight="1">
      <c r="A44" s="337" t="s">
        <v>435</v>
      </c>
      <c r="B44" s="338" t="s">
        <v>436</v>
      </c>
      <c r="C44" s="347">
        <f>C7</f>
        <v>180</v>
      </c>
      <c r="D44" s="343">
        <f>D7</f>
        <v>81190</v>
      </c>
      <c r="E44" s="348">
        <f t="shared" si="5"/>
        <v>14614200</v>
      </c>
      <c r="F44" s="342">
        <f>F7</f>
        <v>6380</v>
      </c>
      <c r="G44" s="343">
        <f t="shared" si="6"/>
        <v>1148400</v>
      </c>
      <c r="H44" s="344"/>
      <c r="I44" s="400"/>
    </row>
    <row r="45" spans="1:9" ht="15" customHeight="1">
      <c r="A45" s="337" t="s">
        <v>437</v>
      </c>
      <c r="B45" s="338" t="s">
        <v>438</v>
      </c>
      <c r="C45" s="347">
        <f>C8+C18</f>
        <v>10</v>
      </c>
      <c r="D45" s="343">
        <f>D8</f>
        <v>25000</v>
      </c>
      <c r="E45" s="348">
        <f t="shared" si="5"/>
        <v>250000</v>
      </c>
      <c r="F45" s="342">
        <f>F8</f>
        <v>0</v>
      </c>
      <c r="G45" s="343">
        <f t="shared" si="6"/>
        <v>0</v>
      </c>
      <c r="H45" s="344"/>
      <c r="I45" s="400"/>
    </row>
    <row r="46" spans="1:9" ht="15" customHeight="1">
      <c r="A46" s="337" t="s">
        <v>439</v>
      </c>
      <c r="B46" s="338" t="s">
        <v>440</v>
      </c>
      <c r="C46" s="398">
        <f>C9+C19</f>
        <v>459</v>
      </c>
      <c r="D46" s="376">
        <f>D9</f>
        <v>602080</v>
      </c>
      <c r="E46" s="377">
        <f t="shared" si="5"/>
        <v>276354720</v>
      </c>
      <c r="F46" s="378">
        <f>F9</f>
        <v>96080</v>
      </c>
      <c r="G46" s="376">
        <f t="shared" si="6"/>
        <v>44100720</v>
      </c>
      <c r="H46" s="379"/>
      <c r="I46" s="399"/>
    </row>
    <row r="47" spans="1:9" ht="15" customHeight="1">
      <c r="A47" s="337" t="s">
        <v>441</v>
      </c>
      <c r="B47" s="338" t="s">
        <v>442</v>
      </c>
      <c r="C47" s="349">
        <f>C10+C20</f>
        <v>264</v>
      </c>
      <c r="D47" s="343">
        <f>D10</f>
        <v>423940</v>
      </c>
      <c r="E47" s="348">
        <f t="shared" si="5"/>
        <v>111920160</v>
      </c>
      <c r="F47" s="342">
        <f>F10</f>
        <v>54000</v>
      </c>
      <c r="G47" s="343">
        <f t="shared" si="6"/>
        <v>14256000</v>
      </c>
      <c r="H47" s="344"/>
      <c r="I47" s="400"/>
    </row>
    <row r="48" spans="1:9" ht="15" customHeight="1">
      <c r="A48" s="337" t="s">
        <v>443</v>
      </c>
      <c r="B48" s="338" t="s">
        <v>444</v>
      </c>
      <c r="C48" s="347">
        <f>C11+C21</f>
        <v>196</v>
      </c>
      <c r="D48" s="343">
        <f>D11</f>
        <v>912400</v>
      </c>
      <c r="E48" s="348">
        <f t="shared" si="5"/>
        <v>178830400</v>
      </c>
      <c r="F48" s="342">
        <f>F11</f>
        <v>83500</v>
      </c>
      <c r="G48" s="343">
        <f t="shared" si="6"/>
        <v>16366000</v>
      </c>
      <c r="H48" s="344"/>
      <c r="I48" s="400"/>
    </row>
    <row r="49" spans="1:9" ht="15" customHeight="1">
      <c r="A49" s="373" t="s">
        <v>451</v>
      </c>
      <c r="B49" s="374" t="s">
        <v>452</v>
      </c>
      <c r="C49" s="381">
        <f>C22</f>
        <v>70</v>
      </c>
      <c r="D49" s="376">
        <f>D22</f>
        <v>505900</v>
      </c>
      <c r="E49" s="377">
        <f t="shared" si="5"/>
        <v>35413000</v>
      </c>
      <c r="F49" s="378">
        <f>F22</f>
        <v>41040</v>
      </c>
      <c r="G49" s="376">
        <f t="shared" si="6"/>
        <v>2872800</v>
      </c>
      <c r="H49" s="379"/>
      <c r="I49" s="399"/>
    </row>
    <row r="50" spans="1:9" ht="25.5">
      <c r="A50" s="337" t="s">
        <v>453</v>
      </c>
      <c r="B50" s="338" t="s">
        <v>454</v>
      </c>
      <c r="C50" s="349">
        <f>C23</f>
        <v>5</v>
      </c>
      <c r="D50" s="343">
        <f>D23</f>
        <v>303540</v>
      </c>
      <c r="E50" s="348">
        <f t="shared" si="5"/>
        <v>1517700</v>
      </c>
      <c r="F50" s="342">
        <f>F23</f>
        <v>24620</v>
      </c>
      <c r="G50" s="343">
        <f t="shared" si="6"/>
        <v>123100</v>
      </c>
      <c r="H50" s="344"/>
      <c r="I50" s="400"/>
    </row>
    <row r="51" spans="1:9" ht="15" customHeight="1">
      <c r="A51" s="337" t="s">
        <v>445</v>
      </c>
      <c r="B51" s="338" t="s">
        <v>446</v>
      </c>
      <c r="C51" s="349">
        <f>C12</f>
        <v>106</v>
      </c>
      <c r="D51" s="343">
        <f>D12</f>
        <v>1808400</v>
      </c>
      <c r="E51" s="348">
        <f t="shared" si="5"/>
        <v>191690400</v>
      </c>
      <c r="F51" s="342">
        <f>F12</f>
        <v>230400</v>
      </c>
      <c r="G51" s="343">
        <f t="shared" si="6"/>
        <v>24422400</v>
      </c>
      <c r="H51" s="344"/>
      <c r="I51" s="400"/>
    </row>
    <row r="52" spans="1:9" ht="15" customHeight="1">
      <c r="A52" s="373" t="s">
        <v>455</v>
      </c>
      <c r="B52" s="374" t="s">
        <v>456</v>
      </c>
      <c r="C52" s="381">
        <f>C24</f>
        <v>1</v>
      </c>
      <c r="D52" s="376">
        <f>D24</f>
        <v>2000000</v>
      </c>
      <c r="E52" s="377">
        <f t="shared" si="5"/>
        <v>2000000</v>
      </c>
      <c r="F52" s="378">
        <f>F24</f>
        <v>0</v>
      </c>
      <c r="G52" s="376">
        <f t="shared" si="6"/>
        <v>0</v>
      </c>
      <c r="H52" s="379"/>
      <c r="I52" s="399"/>
    </row>
    <row r="53" spans="1:9" ht="15" customHeight="1">
      <c r="A53" s="373" t="s">
        <v>457</v>
      </c>
      <c r="B53" s="374" t="s">
        <v>458</v>
      </c>
      <c r="C53" s="381">
        <f>C25</f>
        <v>93</v>
      </c>
      <c r="D53" s="376">
        <f>D25</f>
        <v>242340</v>
      </c>
      <c r="E53" s="377">
        <f t="shared" si="5"/>
        <v>22537620</v>
      </c>
      <c r="F53" s="378">
        <f>F25</f>
        <v>32320</v>
      </c>
      <c r="G53" s="376">
        <f t="shared" si="6"/>
        <v>3005760</v>
      </c>
      <c r="H53" s="379"/>
      <c r="I53" s="399"/>
    </row>
    <row r="54" spans="1:9" ht="15" customHeight="1">
      <c r="A54" s="373" t="s">
        <v>465</v>
      </c>
      <c r="B54" s="374" t="s">
        <v>466</v>
      </c>
      <c r="C54" s="382"/>
      <c r="D54" s="383"/>
      <c r="E54" s="377">
        <f>E33</f>
        <v>107727908</v>
      </c>
      <c r="F54" s="384"/>
      <c r="G54" s="376">
        <f>G33</f>
        <v>13513000</v>
      </c>
      <c r="H54" s="379"/>
      <c r="I54" s="380"/>
    </row>
    <row r="55" spans="1:9" ht="15" customHeight="1">
      <c r="A55" s="373" t="s">
        <v>467</v>
      </c>
      <c r="B55" s="374" t="s">
        <v>468</v>
      </c>
      <c r="C55" s="381">
        <f>C34</f>
        <v>3</v>
      </c>
      <c r="D55" s="376">
        <f>D34</f>
        <v>5439900</v>
      </c>
      <c r="E55" s="377">
        <f>C55*D55</f>
        <v>16319700</v>
      </c>
      <c r="F55" s="378">
        <f>F34</f>
        <v>960000</v>
      </c>
      <c r="G55" s="376">
        <f>C55*F55</f>
        <v>2880000</v>
      </c>
      <c r="H55" s="379"/>
      <c r="I55" s="399"/>
    </row>
    <row r="56" spans="1:9" ht="15" customHeight="1" thickBot="1">
      <c r="A56" s="373" t="s">
        <v>469</v>
      </c>
      <c r="B56" s="374" t="s">
        <v>470</v>
      </c>
      <c r="C56" s="401"/>
      <c r="D56" s="402"/>
      <c r="E56" s="403">
        <f>E35</f>
        <v>11941000</v>
      </c>
      <c r="F56" s="378"/>
      <c r="G56" s="376">
        <f>G35</f>
        <v>0</v>
      </c>
      <c r="H56" s="379"/>
      <c r="I56" s="404"/>
    </row>
    <row r="57" spans="1:9" ht="15.75" customHeight="1" thickBot="1">
      <c r="A57" s="561" t="s">
        <v>472</v>
      </c>
      <c r="B57" s="562"/>
      <c r="C57" s="387"/>
      <c r="D57" s="387"/>
      <c r="E57" s="389">
        <f>SUM(E40:E56)</f>
        <v>1309036286</v>
      </c>
      <c r="F57" s="357"/>
      <c r="G57" s="389">
        <f>SUM(G40:G56)</f>
        <v>177632752</v>
      </c>
      <c r="H57" s="389">
        <f>+H13+H26+H36</f>
        <v>135074638</v>
      </c>
      <c r="I57" s="390">
        <f>+E57+H57</f>
        <v>1444110924</v>
      </c>
    </row>
    <row r="58" spans="2:8" ht="12.75" hidden="1">
      <c r="B58" s="327" t="s">
        <v>473</v>
      </c>
      <c r="C58" s="346"/>
      <c r="D58" s="346"/>
      <c r="E58" s="346">
        <v>0</v>
      </c>
      <c r="F58" s="346"/>
      <c r="G58" s="346">
        <v>0</v>
      </c>
      <c r="H58" s="346">
        <v>0</v>
      </c>
    </row>
    <row r="59" spans="2:8" ht="12.75" hidden="1">
      <c r="B59" s="327" t="s">
        <v>474</v>
      </c>
      <c r="E59" s="346">
        <f>E57+E58</f>
        <v>1309036286</v>
      </c>
      <c r="G59" s="346">
        <f>G57+G58</f>
        <v>177632752</v>
      </c>
      <c r="H59" s="346">
        <f>H57+H58</f>
        <v>135074638</v>
      </c>
    </row>
    <row r="60" spans="5:8" ht="12.75">
      <c r="E60" s="346"/>
      <c r="G60" s="346"/>
      <c r="H60" s="346"/>
    </row>
    <row r="61" ht="12.75">
      <c r="E61" s="346"/>
    </row>
  </sheetData>
  <sheetProtection/>
  <mergeCells count="29">
    <mergeCell ref="A1:H1"/>
    <mergeCell ref="A2:H2"/>
    <mergeCell ref="A3:H3"/>
    <mergeCell ref="C4:E4"/>
    <mergeCell ref="F4:G4"/>
    <mergeCell ref="A5:A6"/>
    <mergeCell ref="B5:B6"/>
    <mergeCell ref="C5:C6"/>
    <mergeCell ref="D5:D6"/>
    <mergeCell ref="F5:F6"/>
    <mergeCell ref="A13:B13"/>
    <mergeCell ref="A15:A16"/>
    <mergeCell ref="B15:B16"/>
    <mergeCell ref="C15:C16"/>
    <mergeCell ref="D15:D16"/>
    <mergeCell ref="F15:F16"/>
    <mergeCell ref="F38:F39"/>
    <mergeCell ref="A26:B26"/>
    <mergeCell ref="A28:A29"/>
    <mergeCell ref="B28:B29"/>
    <mergeCell ref="C28:C29"/>
    <mergeCell ref="D28:D29"/>
    <mergeCell ref="F28:F29"/>
    <mergeCell ref="A57:B57"/>
    <mergeCell ref="A36:B36"/>
    <mergeCell ref="A38:A39"/>
    <mergeCell ref="B38:B39"/>
    <mergeCell ref="C38:C39"/>
    <mergeCell ref="D38:D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4" r:id="rId1"/>
  <headerFooter>
    <oddHeader>&amp;R14. melléklet a    /2023. (XI.13.) társulási határozathoz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B1">
      <selection activeCell="E10" sqref="E10"/>
    </sheetView>
  </sheetViews>
  <sheetFormatPr defaultColWidth="9.140625" defaultRowHeight="12.75"/>
  <cols>
    <col min="1" max="1" width="25.00390625" style="327" customWidth="1"/>
    <col min="2" max="2" width="19.140625" style="327" bestFit="1" customWidth="1"/>
    <col min="3" max="3" width="81.8515625" style="327" customWidth="1"/>
    <col min="4" max="5" width="15.7109375" style="327" customWidth="1"/>
    <col min="6" max="6" width="19.8515625" style="327" customWidth="1"/>
    <col min="7" max="7" width="12.00390625" style="327" customWidth="1"/>
    <col min="8" max="8" width="9.140625" style="327" customWidth="1"/>
    <col min="9" max="9" width="10.57421875" style="327" customWidth="1"/>
    <col min="10" max="16384" width="9.140625" style="327" customWidth="1"/>
  </cols>
  <sheetData>
    <row r="1" spans="2:6" ht="15.75">
      <c r="B1" s="586" t="s">
        <v>475</v>
      </c>
      <c r="C1" s="586"/>
      <c r="D1" s="586"/>
      <c r="E1" s="586"/>
      <c r="F1" s="586"/>
    </row>
    <row r="2" spans="2:6" ht="15.75">
      <c r="B2" s="586" t="s">
        <v>426</v>
      </c>
      <c r="C2" s="586"/>
      <c r="D2" s="586"/>
      <c r="E2" s="586"/>
      <c r="F2" s="586"/>
    </row>
    <row r="3" spans="2:6" ht="15.75">
      <c r="B3" s="586"/>
      <c r="C3" s="586"/>
      <c r="D3" s="586"/>
      <c r="E3" s="586"/>
      <c r="F3" s="586"/>
    </row>
    <row r="4" spans="2:6" ht="16.5" thickBot="1">
      <c r="B4" s="328"/>
      <c r="C4" s="328"/>
      <c r="D4" s="586"/>
      <c r="E4" s="586"/>
      <c r="F4" s="586"/>
    </row>
    <row r="5" spans="1:6" ht="42" customHeight="1">
      <c r="A5" s="592" t="s">
        <v>428</v>
      </c>
      <c r="B5" s="594" t="s">
        <v>476</v>
      </c>
      <c r="C5" s="595"/>
      <c r="D5" s="405" t="s">
        <v>417</v>
      </c>
      <c r="E5" s="406" t="s">
        <v>477</v>
      </c>
      <c r="F5" s="406" t="s">
        <v>479</v>
      </c>
    </row>
    <row r="6" spans="1:6" ht="13.5" thickBot="1">
      <c r="A6" s="593"/>
      <c r="B6" s="596"/>
      <c r="C6" s="597"/>
      <c r="D6" s="407" t="s">
        <v>434</v>
      </c>
      <c r="E6" s="408" t="s">
        <v>434</v>
      </c>
      <c r="F6" s="408" t="s">
        <v>434</v>
      </c>
    </row>
    <row r="7" spans="1:6" ht="15.75" customHeight="1">
      <c r="A7" s="409" t="s">
        <v>478</v>
      </c>
      <c r="B7" s="598" t="s">
        <v>447</v>
      </c>
      <c r="C7" s="598"/>
      <c r="D7" s="343">
        <v>0</v>
      </c>
      <c r="E7" s="343">
        <v>43298737</v>
      </c>
      <c r="F7" s="343">
        <f>+D7+E7</f>
        <v>43298737</v>
      </c>
    </row>
    <row r="8" spans="1:6" ht="15.75" customHeight="1">
      <c r="A8" s="410" t="s">
        <v>478</v>
      </c>
      <c r="B8" s="599" t="s">
        <v>459</v>
      </c>
      <c r="C8" s="599"/>
      <c r="D8" s="343">
        <v>0</v>
      </c>
      <c r="E8" s="343">
        <v>63938424</v>
      </c>
      <c r="F8" s="343">
        <f>+D8+E8</f>
        <v>63938424</v>
      </c>
    </row>
    <row r="9" spans="1:6" ht="15.75" customHeight="1">
      <c r="A9" s="410" t="s">
        <v>478</v>
      </c>
      <c r="B9" s="600" t="s">
        <v>201</v>
      </c>
      <c r="C9" s="600"/>
      <c r="D9" s="343">
        <v>0</v>
      </c>
      <c r="E9" s="376">
        <v>130949375</v>
      </c>
      <c r="F9" s="343">
        <f>+D9+E9</f>
        <v>130949375</v>
      </c>
    </row>
    <row r="10" spans="1:7" ht="15.75" customHeight="1">
      <c r="A10" s="411"/>
      <c r="B10" s="601" t="s">
        <v>472</v>
      </c>
      <c r="C10" s="601"/>
      <c r="D10" s="412">
        <v>0</v>
      </c>
      <c r="E10" s="413">
        <f>SUM(E7:E9)</f>
        <v>238186536</v>
      </c>
      <c r="F10" s="412">
        <f>+D10+E10</f>
        <v>238186536</v>
      </c>
      <c r="G10" s="317"/>
    </row>
    <row r="11" spans="3:6" ht="12.75" hidden="1">
      <c r="C11" s="327" t="s">
        <v>473</v>
      </c>
      <c r="D11" s="346">
        <v>0</v>
      </c>
      <c r="E11" s="346">
        <v>0</v>
      </c>
      <c r="F11" s="346">
        <v>0</v>
      </c>
    </row>
    <row r="12" spans="3:6" ht="12.75" hidden="1">
      <c r="C12" s="327" t="s">
        <v>474</v>
      </c>
      <c r="D12" s="346">
        <f>D10+D11</f>
        <v>0</v>
      </c>
      <c r="E12" s="346">
        <f>E10+E11</f>
        <v>238186536</v>
      </c>
      <c r="F12" s="346">
        <f>F10+F11</f>
        <v>238186536</v>
      </c>
    </row>
    <row r="13" spans="4:6" ht="12.75">
      <c r="D13" s="346"/>
      <c r="E13" s="346"/>
      <c r="F13" s="346"/>
    </row>
    <row r="14" ht="12.75">
      <c r="D14" s="346"/>
    </row>
  </sheetData>
  <sheetProtection/>
  <mergeCells count="10">
    <mergeCell ref="B7:C7"/>
    <mergeCell ref="B8:C8"/>
    <mergeCell ref="B9:C9"/>
    <mergeCell ref="B10:C10"/>
    <mergeCell ref="B1:F1"/>
    <mergeCell ref="B2:F2"/>
    <mergeCell ref="B3:F3"/>
    <mergeCell ref="D4:F4"/>
    <mergeCell ref="A5:A6"/>
    <mergeCell ref="B5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5" r:id="rId1"/>
  <headerFooter>
    <oddHeader>&amp;R14. melléklet a    /2023.(XI.13.) társulási határozathoz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view="pageLayout" workbookViewId="0" topLeftCell="A1">
      <selection activeCell="A1" sqref="A1:C1"/>
    </sheetView>
  </sheetViews>
  <sheetFormatPr defaultColWidth="9.140625" defaultRowHeight="12.75"/>
  <cols>
    <col min="1" max="1" width="4.28125" style="52" customWidth="1"/>
    <col min="2" max="2" width="75.00390625" style="52" customWidth="1"/>
    <col min="3" max="3" width="16.00390625" style="52" customWidth="1"/>
  </cols>
  <sheetData>
    <row r="1" spans="1:3" ht="12.75">
      <c r="A1" s="454" t="s">
        <v>481</v>
      </c>
      <c r="B1" s="455"/>
      <c r="C1" s="455"/>
    </row>
    <row r="2" spans="1:3" ht="15">
      <c r="A2" s="45">
        <v>7</v>
      </c>
      <c r="B2"/>
      <c r="C2"/>
    </row>
    <row r="3" spans="1:3" ht="21.75" customHeight="1">
      <c r="A3" s="456" t="s">
        <v>384</v>
      </c>
      <c r="B3" s="457"/>
      <c r="C3" s="457"/>
    </row>
    <row r="4" spans="1:3" ht="12.75">
      <c r="A4" s="458"/>
      <c r="B4" s="459"/>
      <c r="C4" s="459"/>
    </row>
    <row r="5" spans="1:3" ht="29.25" customHeight="1">
      <c r="A5" s="46" t="s">
        <v>234</v>
      </c>
      <c r="B5" s="47" t="s">
        <v>235</v>
      </c>
      <c r="C5" s="48" t="s">
        <v>236</v>
      </c>
    </row>
    <row r="6" spans="1:3" ht="15" customHeight="1" hidden="1">
      <c r="A6" s="49"/>
      <c r="B6" s="49"/>
      <c r="C6" s="50"/>
    </row>
    <row r="7" spans="1:3" ht="15" customHeight="1">
      <c r="A7" s="275" t="s">
        <v>210</v>
      </c>
      <c r="B7" s="274" t="s">
        <v>394</v>
      </c>
      <c r="C7" s="264">
        <v>1</v>
      </c>
    </row>
    <row r="8" spans="1:3" ht="30" customHeight="1">
      <c r="A8" s="275" t="s">
        <v>211</v>
      </c>
      <c r="B8" s="262" t="s">
        <v>205</v>
      </c>
      <c r="C8" s="264">
        <v>1</v>
      </c>
    </row>
    <row r="9" spans="1:3" ht="15" customHeight="1">
      <c r="A9" s="275" t="s">
        <v>212</v>
      </c>
      <c r="B9" s="263" t="s">
        <v>203</v>
      </c>
      <c r="C9" s="264">
        <v>1</v>
      </c>
    </row>
    <row r="10" spans="1:3" ht="15" customHeight="1">
      <c r="A10" s="275" t="s">
        <v>213</v>
      </c>
      <c r="B10" s="263" t="s">
        <v>201</v>
      </c>
      <c r="C10" s="264">
        <v>1</v>
      </c>
    </row>
    <row r="11" spans="1:3" ht="12.75">
      <c r="A11" s="51"/>
      <c r="B11" s="51"/>
      <c r="C11" s="51"/>
    </row>
    <row r="12" spans="1:3" ht="15">
      <c r="A12"/>
      <c r="B12" s="261" t="s">
        <v>239</v>
      </c>
      <c r="C12"/>
    </row>
    <row r="13" spans="1:3" ht="15">
      <c r="A13"/>
      <c r="B13" s="261" t="s">
        <v>240</v>
      </c>
      <c r="C13"/>
    </row>
    <row r="14" spans="1:3" ht="12.75">
      <c r="A14"/>
      <c r="B14"/>
      <c r="C14"/>
    </row>
  </sheetData>
  <sheetProtection/>
  <mergeCells count="3">
    <mergeCell ref="A1:C1"/>
    <mergeCell ref="A3:C3"/>
    <mergeCell ref="A4:C4"/>
  </mergeCells>
  <printOptions/>
  <pageMargins left="0.7" right="0.7" top="0.75" bottom="0.75" header="0.3" footer="0.3"/>
  <pageSetup fitToHeight="1" fitToWidth="1" horizontalDpi="300" verticalDpi="3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view="pageLayout" zoomScaleNormal="75" workbookViewId="0" topLeftCell="A2">
      <selection activeCell="E13" sqref="E13"/>
    </sheetView>
  </sheetViews>
  <sheetFormatPr defaultColWidth="0" defaultRowHeight="12.75" customHeight="1" zeroHeight="1"/>
  <cols>
    <col min="1" max="1" width="51.28125" style="53" customWidth="1"/>
    <col min="2" max="2" width="12.8515625" style="53" hidden="1" customWidth="1"/>
    <col min="3" max="3" width="14.57421875" style="53" hidden="1" customWidth="1"/>
    <col min="4" max="4" width="14.7109375" style="53" hidden="1" customWidth="1"/>
    <col min="5" max="6" width="14.7109375" style="53" customWidth="1"/>
    <col min="7" max="7" width="13.7109375" style="53" hidden="1" customWidth="1"/>
    <col min="8" max="8" width="47.00390625" style="53" customWidth="1"/>
    <col min="9" max="11" width="14.7109375" style="53" hidden="1" customWidth="1"/>
    <col min="12" max="12" width="14.7109375" style="53" customWidth="1"/>
    <col min="13" max="13" width="14.8515625" style="53" customWidth="1"/>
    <col min="14" max="14" width="14.7109375" style="53" hidden="1" customWidth="1"/>
    <col min="15" max="15" width="2.00390625" style="54" customWidth="1"/>
    <col min="16" max="18" width="2.00390625" style="53" customWidth="1"/>
    <col min="19" max="16384" width="0" style="53" hidden="1" customWidth="1"/>
  </cols>
  <sheetData>
    <row r="1" spans="1:15" ht="24" customHeight="1" hidden="1">
      <c r="A1" s="479"/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55"/>
    </row>
    <row r="2" spans="1:15" ht="24" customHeight="1">
      <c r="A2" s="479" t="s">
        <v>224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98"/>
      <c r="O2" s="55"/>
    </row>
    <row r="3" spans="1:15" ht="24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55"/>
    </row>
    <row r="4" spans="1:17" ht="21" customHeight="1" thickBot="1">
      <c r="A4" s="97"/>
      <c r="B4" s="97"/>
      <c r="C4" s="97"/>
      <c r="D4" s="97"/>
      <c r="E4" s="97"/>
      <c r="F4" s="97"/>
      <c r="G4" s="97"/>
      <c r="H4" s="97"/>
      <c r="I4" s="97"/>
      <c r="J4" s="97"/>
      <c r="M4" s="96" t="s">
        <v>280</v>
      </c>
      <c r="N4" s="95"/>
      <c r="O4" s="480"/>
      <c r="P4" s="480"/>
      <c r="Q4" s="480"/>
    </row>
    <row r="5" spans="1:15" ht="49.5" customHeight="1" thickBot="1">
      <c r="A5" s="93" t="s">
        <v>0</v>
      </c>
      <c r="B5" s="92" t="s">
        <v>279</v>
      </c>
      <c r="C5" s="92" t="s">
        <v>278</v>
      </c>
      <c r="D5" s="94" t="s">
        <v>400</v>
      </c>
      <c r="E5" s="91" t="s">
        <v>417</v>
      </c>
      <c r="F5" s="91" t="s">
        <v>418</v>
      </c>
      <c r="G5" s="94" t="s">
        <v>277</v>
      </c>
      <c r="H5" s="93" t="s">
        <v>0</v>
      </c>
      <c r="I5" s="92" t="s">
        <v>279</v>
      </c>
      <c r="J5" s="92" t="s">
        <v>278</v>
      </c>
      <c r="K5" s="94" t="s">
        <v>400</v>
      </c>
      <c r="L5" s="91" t="s">
        <v>417</v>
      </c>
      <c r="M5" s="91" t="s">
        <v>418</v>
      </c>
      <c r="N5" s="90" t="s">
        <v>277</v>
      </c>
      <c r="O5" s="68"/>
    </row>
    <row r="6" spans="1:15" s="86" customFormat="1" ht="12.75" customHeight="1" thickBo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8"/>
      <c r="N6" s="88"/>
      <c r="O6" s="87"/>
    </row>
    <row r="7" spans="1:15" ht="32.25" customHeight="1" thickBot="1">
      <c r="A7" s="84" t="s">
        <v>276</v>
      </c>
      <c r="B7" s="481"/>
      <c r="C7" s="482"/>
      <c r="D7" s="482"/>
      <c r="E7" s="482"/>
      <c r="F7" s="483"/>
      <c r="G7" s="85"/>
      <c r="H7" s="84" t="s">
        <v>275</v>
      </c>
      <c r="I7" s="481"/>
      <c r="J7" s="482"/>
      <c r="K7" s="482"/>
      <c r="L7" s="482"/>
      <c r="M7" s="484"/>
      <c r="N7" s="83"/>
      <c r="O7" s="68"/>
    </row>
    <row r="8" spans="1:15" ht="30.75" customHeight="1">
      <c r="A8" s="67" t="s">
        <v>274</v>
      </c>
      <c r="B8" s="99">
        <v>3219</v>
      </c>
      <c r="C8" s="99">
        <v>3374</v>
      </c>
      <c r="D8" s="100">
        <v>213220</v>
      </c>
      <c r="E8" s="100">
        <v>1541147</v>
      </c>
      <c r="F8" s="100">
        <v>2021881</v>
      </c>
      <c r="G8" s="76"/>
      <c r="H8" s="67" t="s">
        <v>206</v>
      </c>
      <c r="I8" s="99">
        <v>8</v>
      </c>
      <c r="J8" s="99"/>
      <c r="K8" s="101">
        <v>115433</v>
      </c>
      <c r="L8" s="102">
        <v>1060752</v>
      </c>
      <c r="M8" s="102">
        <v>1425329</v>
      </c>
      <c r="N8" s="77"/>
      <c r="O8" s="68"/>
    </row>
    <row r="9" spans="1:15" ht="30.75" customHeight="1">
      <c r="A9" s="67" t="s">
        <v>273</v>
      </c>
      <c r="B9" s="99"/>
      <c r="C9" s="99"/>
      <c r="D9" s="103">
        <v>0</v>
      </c>
      <c r="E9" s="103">
        <v>0</v>
      </c>
      <c r="F9" s="103">
        <v>0</v>
      </c>
      <c r="G9" s="76"/>
      <c r="H9" s="67" t="s">
        <v>207</v>
      </c>
      <c r="I9" s="99">
        <v>138</v>
      </c>
      <c r="J9" s="99">
        <v>115</v>
      </c>
      <c r="K9" s="101">
        <v>32497</v>
      </c>
      <c r="L9" s="102">
        <v>162662</v>
      </c>
      <c r="M9" s="102">
        <v>211397</v>
      </c>
      <c r="N9" s="69"/>
      <c r="O9" s="68"/>
    </row>
    <row r="10" spans="1:15" ht="30.75" customHeight="1">
      <c r="A10" s="67" t="s">
        <v>272</v>
      </c>
      <c r="B10" s="99">
        <v>36</v>
      </c>
      <c r="C10" s="99">
        <v>22</v>
      </c>
      <c r="D10" s="103">
        <v>51291</v>
      </c>
      <c r="E10" s="103">
        <v>169301</v>
      </c>
      <c r="F10" s="103">
        <v>190977</v>
      </c>
      <c r="G10" s="76"/>
      <c r="H10" s="67" t="s">
        <v>271</v>
      </c>
      <c r="I10" s="99">
        <v>3690</v>
      </c>
      <c r="J10" s="99">
        <v>3005</v>
      </c>
      <c r="K10" s="101">
        <v>105128</v>
      </c>
      <c r="L10" s="102">
        <v>477587</v>
      </c>
      <c r="M10" s="102">
        <v>1076713</v>
      </c>
      <c r="N10" s="69"/>
      <c r="O10" s="68"/>
    </row>
    <row r="11" spans="1:15" ht="30.75" customHeight="1">
      <c r="A11" s="67" t="s">
        <v>270</v>
      </c>
      <c r="B11" s="99"/>
      <c r="C11" s="99"/>
      <c r="D11" s="103">
        <v>110</v>
      </c>
      <c r="E11" s="103">
        <v>0</v>
      </c>
      <c r="F11" s="103">
        <v>0</v>
      </c>
      <c r="G11" s="76"/>
      <c r="H11" s="67" t="s">
        <v>269</v>
      </c>
      <c r="I11" s="99">
        <v>180</v>
      </c>
      <c r="J11" s="99"/>
      <c r="K11" s="101">
        <v>0</v>
      </c>
      <c r="L11" s="102">
        <v>500</v>
      </c>
      <c r="M11" s="102">
        <v>672</v>
      </c>
      <c r="N11" s="69"/>
      <c r="O11" s="68"/>
    </row>
    <row r="12" spans="1:15" ht="30.75" customHeight="1">
      <c r="A12" s="67"/>
      <c r="B12" s="99"/>
      <c r="C12" s="99"/>
      <c r="D12" s="103"/>
      <c r="E12" s="103"/>
      <c r="F12" s="103"/>
      <c r="G12" s="76"/>
      <c r="H12" s="67" t="s">
        <v>268</v>
      </c>
      <c r="I12" s="99"/>
      <c r="J12" s="99">
        <v>200</v>
      </c>
      <c r="K12" s="101">
        <v>0</v>
      </c>
      <c r="L12" s="102">
        <v>7169</v>
      </c>
      <c r="M12" s="102">
        <v>23971</v>
      </c>
      <c r="N12" s="69"/>
      <c r="O12" s="68"/>
    </row>
    <row r="13" spans="1:15" ht="30.75" customHeight="1">
      <c r="A13" s="75" t="s">
        <v>267</v>
      </c>
      <c r="B13" s="104">
        <f>SUM(B8:B12)</f>
        <v>3255</v>
      </c>
      <c r="C13" s="104">
        <f>SUM(C8:C12)</f>
        <v>3396</v>
      </c>
      <c r="D13" s="104">
        <f>SUM(D8:D12)</f>
        <v>264621</v>
      </c>
      <c r="E13" s="426">
        <f>SUM(E8:E12)</f>
        <v>1710448</v>
      </c>
      <c r="F13" s="426">
        <f>SUM(F8:F12)</f>
        <v>2212858</v>
      </c>
      <c r="G13" s="76"/>
      <c r="H13" s="75" t="s">
        <v>266</v>
      </c>
      <c r="I13" s="426">
        <f>SUM(I8:I12)</f>
        <v>4016</v>
      </c>
      <c r="J13" s="426">
        <f>SUM(J8:J12)</f>
        <v>3320</v>
      </c>
      <c r="K13" s="427">
        <f>SUM(K8:K12)</f>
        <v>253058</v>
      </c>
      <c r="L13" s="427">
        <f>SUM(L8:L12)</f>
        <v>1708670</v>
      </c>
      <c r="M13" s="428">
        <f>SUM(M8:M12)</f>
        <v>2738082</v>
      </c>
      <c r="N13" s="69"/>
      <c r="O13" s="68"/>
    </row>
    <row r="14" spans="1:15" ht="30.75" customHeight="1" thickBot="1">
      <c r="A14" s="82" t="s">
        <v>265</v>
      </c>
      <c r="B14" s="105">
        <f>+B13-I13</f>
        <v>-761</v>
      </c>
      <c r="C14" s="105">
        <f>+C13-J13</f>
        <v>76</v>
      </c>
      <c r="D14" s="105">
        <f>D13-K13</f>
        <v>11563</v>
      </c>
      <c r="E14" s="105">
        <f>E13-L13</f>
        <v>1778</v>
      </c>
      <c r="F14" s="307">
        <f>F13-M13</f>
        <v>-525224</v>
      </c>
      <c r="G14" s="81"/>
      <c r="H14" s="485"/>
      <c r="I14" s="486"/>
      <c r="J14" s="486"/>
      <c r="K14" s="486"/>
      <c r="L14" s="486"/>
      <c r="M14" s="487"/>
      <c r="N14" s="69"/>
      <c r="O14" s="68"/>
    </row>
    <row r="15" spans="1:15" ht="31.5" customHeight="1" thickBot="1">
      <c r="A15" s="79" t="s">
        <v>264</v>
      </c>
      <c r="B15" s="466"/>
      <c r="C15" s="467"/>
      <c r="D15" s="467"/>
      <c r="E15" s="467"/>
      <c r="F15" s="468"/>
      <c r="G15" s="80"/>
      <c r="H15" s="79" t="s">
        <v>263</v>
      </c>
      <c r="I15" s="466"/>
      <c r="J15" s="467"/>
      <c r="K15" s="467"/>
      <c r="L15" s="467"/>
      <c r="M15" s="469"/>
      <c r="N15" s="78"/>
      <c r="O15" s="68"/>
    </row>
    <row r="16" spans="1:15" ht="30.75" customHeight="1">
      <c r="A16" s="67" t="s">
        <v>262</v>
      </c>
      <c r="B16" s="99"/>
      <c r="C16" s="99"/>
      <c r="D16" s="103">
        <v>0</v>
      </c>
      <c r="E16" s="103">
        <v>0</v>
      </c>
      <c r="F16" s="103">
        <v>482750</v>
      </c>
      <c r="G16" s="76"/>
      <c r="H16" s="67" t="s">
        <v>261</v>
      </c>
      <c r="I16" s="99"/>
      <c r="J16" s="99"/>
      <c r="K16" s="101">
        <v>114</v>
      </c>
      <c r="L16" s="102">
        <v>889</v>
      </c>
      <c r="M16" s="102">
        <v>74396</v>
      </c>
      <c r="N16" s="77"/>
      <c r="O16" s="68"/>
    </row>
    <row r="17" spans="1:15" ht="30.75" customHeight="1">
      <c r="A17" s="67" t="s">
        <v>260</v>
      </c>
      <c r="B17" s="99"/>
      <c r="C17" s="99"/>
      <c r="D17" s="103">
        <v>0</v>
      </c>
      <c r="E17" s="103">
        <v>0</v>
      </c>
      <c r="F17" s="103">
        <v>0</v>
      </c>
      <c r="G17" s="76"/>
      <c r="H17" s="67" t="s">
        <v>259</v>
      </c>
      <c r="I17" s="99"/>
      <c r="J17" s="99"/>
      <c r="K17" s="101">
        <v>0</v>
      </c>
      <c r="L17" s="102">
        <v>889</v>
      </c>
      <c r="M17" s="102">
        <v>430944</v>
      </c>
      <c r="N17" s="69"/>
      <c r="O17" s="68"/>
    </row>
    <row r="18" spans="1:15" ht="30.75" customHeight="1">
      <c r="A18" s="67" t="s">
        <v>258</v>
      </c>
      <c r="B18" s="99"/>
      <c r="C18" s="99"/>
      <c r="D18" s="103">
        <v>0</v>
      </c>
      <c r="E18" s="103">
        <v>0</v>
      </c>
      <c r="F18" s="103">
        <v>0</v>
      </c>
      <c r="G18" s="76"/>
      <c r="H18" s="67" t="s">
        <v>257</v>
      </c>
      <c r="I18" s="99"/>
      <c r="J18" s="99"/>
      <c r="K18" s="101">
        <v>0</v>
      </c>
      <c r="L18" s="102">
        <v>0</v>
      </c>
      <c r="M18" s="102">
        <v>0</v>
      </c>
      <c r="N18" s="69"/>
      <c r="O18" s="68"/>
    </row>
    <row r="19" spans="1:15" ht="30.75" customHeight="1">
      <c r="A19" s="75" t="s">
        <v>256</v>
      </c>
      <c r="B19" s="426">
        <f>SUM(B16:B18)</f>
        <v>0</v>
      </c>
      <c r="C19" s="426">
        <f>SUM(C16:C18)</f>
        <v>0</v>
      </c>
      <c r="D19" s="426">
        <f>SUM(D16:D18)</f>
        <v>0</v>
      </c>
      <c r="E19" s="426">
        <f>SUM(E16:E18)</f>
        <v>0</v>
      </c>
      <c r="F19" s="426">
        <f>SUM(F16:F18)</f>
        <v>482750</v>
      </c>
      <c r="G19" s="76"/>
      <c r="H19" s="75" t="s">
        <v>255</v>
      </c>
      <c r="I19" s="426">
        <f>SUM(I16:I18)</f>
        <v>0</v>
      </c>
      <c r="J19" s="426">
        <f>SUM(J16:J18)</f>
        <v>0</v>
      </c>
      <c r="K19" s="427">
        <f>SUM(K16:K18)</f>
        <v>114</v>
      </c>
      <c r="L19" s="427">
        <f>SUM(L16:L18)</f>
        <v>1778</v>
      </c>
      <c r="M19" s="428">
        <f>SUM(M16:M18)</f>
        <v>505340</v>
      </c>
      <c r="N19" s="69"/>
      <c r="O19" s="68"/>
    </row>
    <row r="20" spans="1:15" ht="30.75" customHeight="1" thickBot="1">
      <c r="A20" s="74" t="s">
        <v>254</v>
      </c>
      <c r="B20" s="106">
        <f>+B19-I19</f>
        <v>0</v>
      </c>
      <c r="C20" s="106">
        <f>+C19-J19</f>
        <v>0</v>
      </c>
      <c r="D20" s="106">
        <f>+D19-K19</f>
        <v>-114</v>
      </c>
      <c r="E20" s="106">
        <f>+E19-L19</f>
        <v>-1778</v>
      </c>
      <c r="F20" s="306">
        <f>+F19-M19</f>
        <v>-22590</v>
      </c>
      <c r="G20" s="73"/>
      <c r="H20" s="470"/>
      <c r="I20" s="471"/>
      <c r="J20" s="471"/>
      <c r="K20" s="471"/>
      <c r="L20" s="471"/>
      <c r="M20" s="472"/>
      <c r="N20" s="69"/>
      <c r="O20" s="68"/>
    </row>
    <row r="21" spans="1:15" s="56" customFormat="1" ht="30.75" customHeight="1" thickBot="1">
      <c r="A21" s="66" t="s">
        <v>253</v>
      </c>
      <c r="B21" s="429">
        <f>+B13+B19</f>
        <v>3255</v>
      </c>
      <c r="C21" s="429">
        <f>+C13+C19</f>
        <v>3396</v>
      </c>
      <c r="D21" s="430">
        <f>+D13+D19</f>
        <v>264621</v>
      </c>
      <c r="E21" s="430">
        <f>+E13+E19</f>
        <v>1710448</v>
      </c>
      <c r="F21" s="430">
        <f>+F13+F19</f>
        <v>2695608</v>
      </c>
      <c r="G21" s="431"/>
      <c r="H21" s="62" t="s">
        <v>252</v>
      </c>
      <c r="I21" s="432">
        <f>+I13+I19</f>
        <v>4016</v>
      </c>
      <c r="J21" s="432">
        <f>+J13+J19</f>
        <v>3320</v>
      </c>
      <c r="K21" s="433">
        <f>+K13+K19</f>
        <v>253172</v>
      </c>
      <c r="L21" s="433">
        <f>+L13+L19</f>
        <v>1710448</v>
      </c>
      <c r="M21" s="434">
        <f>+M13+M19</f>
        <v>3243422</v>
      </c>
      <c r="N21" s="65"/>
      <c r="O21" s="57"/>
    </row>
    <row r="22" spans="1:15" s="56" customFormat="1" ht="31.5" customHeight="1" thickBot="1">
      <c r="A22" s="64" t="s">
        <v>251</v>
      </c>
      <c r="B22" s="435">
        <f>+B21-I21</f>
        <v>-761</v>
      </c>
      <c r="C22" s="435">
        <f>+C21-J21</f>
        <v>76</v>
      </c>
      <c r="D22" s="436">
        <f>+D21-K21</f>
        <v>11449</v>
      </c>
      <c r="E22" s="436">
        <f>+E21-L21</f>
        <v>0</v>
      </c>
      <c r="F22" s="436">
        <f>+F21-M21</f>
        <v>-547814</v>
      </c>
      <c r="G22" s="437"/>
      <c r="H22" s="460"/>
      <c r="I22" s="461"/>
      <c r="J22" s="461"/>
      <c r="K22" s="461"/>
      <c r="L22" s="461"/>
      <c r="M22" s="462"/>
      <c r="N22" s="72"/>
      <c r="O22" s="57"/>
    </row>
    <row r="23" spans="2:15" ht="13.5" thickBot="1">
      <c r="B23" s="438"/>
      <c r="C23" s="438"/>
      <c r="D23" s="438"/>
      <c r="E23" s="438"/>
      <c r="F23" s="439"/>
      <c r="G23" s="439"/>
      <c r="H23" s="439"/>
      <c r="I23" s="439"/>
      <c r="J23" s="439"/>
      <c r="K23" s="439"/>
      <c r="L23" s="439"/>
      <c r="M23" s="439"/>
      <c r="O23" s="55"/>
    </row>
    <row r="24" spans="1:15" ht="30.75" customHeight="1">
      <c r="A24" s="70" t="s">
        <v>250</v>
      </c>
      <c r="B24" s="473"/>
      <c r="C24" s="474"/>
      <c r="D24" s="474"/>
      <c r="E24" s="474"/>
      <c r="F24" s="475"/>
      <c r="G24" s="71"/>
      <c r="H24" s="70" t="s">
        <v>249</v>
      </c>
      <c r="I24" s="476"/>
      <c r="J24" s="477"/>
      <c r="K24" s="477"/>
      <c r="L24" s="477"/>
      <c r="M24" s="478"/>
      <c r="N24" s="69"/>
      <c r="O24" s="68"/>
    </row>
    <row r="25" spans="1:13" ht="30.75" customHeight="1" thickBot="1">
      <c r="A25" s="67" t="s">
        <v>248</v>
      </c>
      <c r="B25" s="440">
        <v>1628</v>
      </c>
      <c r="C25" s="440">
        <v>867</v>
      </c>
      <c r="D25" s="440">
        <v>56817</v>
      </c>
      <c r="E25" s="440"/>
      <c r="F25" s="440">
        <v>547814</v>
      </c>
      <c r="G25" s="441"/>
      <c r="H25" s="67" t="s">
        <v>247</v>
      </c>
      <c r="I25" s="440"/>
      <c r="J25" s="440"/>
      <c r="K25" s="442">
        <v>0</v>
      </c>
      <c r="L25" s="442">
        <v>0</v>
      </c>
      <c r="M25" s="443">
        <v>0</v>
      </c>
    </row>
    <row r="26" spans="1:15" s="56" customFormat="1" ht="30.75" customHeight="1" thickBot="1">
      <c r="A26" s="66" t="s">
        <v>246</v>
      </c>
      <c r="B26" s="444">
        <f>SUM(B25:B25)</f>
        <v>1628</v>
      </c>
      <c r="C26" s="444">
        <f>SUM(C25:C25)</f>
        <v>867</v>
      </c>
      <c r="D26" s="445">
        <f>SUM(D25:D25)</f>
        <v>56817</v>
      </c>
      <c r="E26" s="445">
        <f>SUM(E25:E25)</f>
        <v>0</v>
      </c>
      <c r="F26" s="445">
        <f>SUM(F25:F25)</f>
        <v>547814</v>
      </c>
      <c r="G26" s="446"/>
      <c r="H26" s="62" t="s">
        <v>245</v>
      </c>
      <c r="I26" s="432">
        <f>SUM(I25:I25)</f>
        <v>0</v>
      </c>
      <c r="J26" s="432">
        <f>SUM(J25:J25)</f>
        <v>0</v>
      </c>
      <c r="K26" s="433">
        <f>SUM(K25:K25)</f>
        <v>0</v>
      </c>
      <c r="L26" s="433">
        <f>SUM(L25:L25)</f>
        <v>0</v>
      </c>
      <c r="M26" s="433">
        <f>SUM(M25:M25)</f>
        <v>0</v>
      </c>
      <c r="N26" s="65"/>
      <c r="O26" s="57"/>
    </row>
    <row r="27" spans="1:15" s="56" customFormat="1" ht="31.5" customHeight="1" thickBot="1">
      <c r="A27" s="64" t="s">
        <v>244</v>
      </c>
      <c r="B27" s="435">
        <f>+B26-I26</f>
        <v>1628</v>
      </c>
      <c r="C27" s="435">
        <f>+C26-J26</f>
        <v>867</v>
      </c>
      <c r="D27" s="436">
        <f>+D26-K26</f>
        <v>56817</v>
      </c>
      <c r="E27" s="436">
        <f>+E26-L26</f>
        <v>0</v>
      </c>
      <c r="F27" s="436">
        <f>+F26-M26</f>
        <v>547814</v>
      </c>
      <c r="G27" s="437"/>
      <c r="H27" s="460"/>
      <c r="I27" s="461"/>
      <c r="J27" s="461"/>
      <c r="K27" s="461"/>
      <c r="L27" s="461"/>
      <c r="M27" s="462"/>
      <c r="N27" s="63"/>
      <c r="O27" s="57"/>
    </row>
    <row r="28" spans="2:16" ht="13.5" thickBot="1">
      <c r="B28" s="438"/>
      <c r="C28" s="438"/>
      <c r="D28" s="438"/>
      <c r="E28" s="438"/>
      <c r="F28" s="439"/>
      <c r="G28" s="439"/>
      <c r="H28" s="439"/>
      <c r="I28" s="439"/>
      <c r="J28" s="439"/>
      <c r="K28" s="439"/>
      <c r="L28" s="439"/>
      <c r="M28" s="447"/>
      <c r="N28" s="55"/>
      <c r="O28" s="55"/>
      <c r="P28" s="55"/>
    </row>
    <row r="29" spans="1:15" s="56" customFormat="1" ht="31.5" customHeight="1" thickBot="1">
      <c r="A29" s="62" t="s">
        <v>243</v>
      </c>
      <c r="B29" s="432">
        <f>+B21+B26</f>
        <v>4883</v>
      </c>
      <c r="C29" s="432">
        <f>+C21+C26</f>
        <v>4263</v>
      </c>
      <c r="D29" s="448">
        <f>+D21+D26</f>
        <v>321438</v>
      </c>
      <c r="E29" s="448">
        <f>+E21+E26</f>
        <v>1710448</v>
      </c>
      <c r="F29" s="448">
        <f>+F21+F26</f>
        <v>3243422</v>
      </c>
      <c r="G29" s="449"/>
      <c r="H29" s="62" t="s">
        <v>242</v>
      </c>
      <c r="I29" s="432">
        <f>+I21+I26</f>
        <v>4016</v>
      </c>
      <c r="J29" s="432">
        <f>+J21+J26</f>
        <v>3320</v>
      </c>
      <c r="K29" s="448">
        <f>+K21+K26</f>
        <v>253172</v>
      </c>
      <c r="L29" s="433">
        <f>+L21+L26</f>
        <v>1710448</v>
      </c>
      <c r="M29" s="434">
        <f>+M21+M26</f>
        <v>3243422</v>
      </c>
      <c r="N29" s="61"/>
      <c r="O29" s="57"/>
    </row>
    <row r="30" spans="1:15" s="56" customFormat="1" ht="31.5" customHeight="1" thickBot="1">
      <c r="A30" s="60" t="s">
        <v>241</v>
      </c>
      <c r="B30" s="107">
        <f>+B29-I29</f>
        <v>867</v>
      </c>
      <c r="C30" s="107">
        <f>+C29-J29</f>
        <v>943</v>
      </c>
      <c r="D30" s="107">
        <f>+D29-K29</f>
        <v>68266</v>
      </c>
      <c r="E30" s="450">
        <f>+E29-L29</f>
        <v>0</v>
      </c>
      <c r="F30" s="450">
        <f>+F29-M29</f>
        <v>0</v>
      </c>
      <c r="G30" s="59"/>
      <c r="H30" s="463"/>
      <c r="I30" s="464"/>
      <c r="J30" s="464"/>
      <c r="K30" s="464"/>
      <c r="L30" s="464"/>
      <c r="M30" s="465"/>
      <c r="N30" s="58"/>
      <c r="O30" s="57"/>
    </row>
    <row r="31" ht="12.75">
      <c r="O31" s="55"/>
    </row>
    <row r="32" ht="12.75">
      <c r="O32" s="55"/>
    </row>
    <row r="33" ht="12.75">
      <c r="O33" s="55"/>
    </row>
    <row r="34" ht="12.75">
      <c r="O34" s="55"/>
    </row>
    <row r="35" s="55" customFormat="1" ht="12.75"/>
    <row r="36" s="55" customFormat="1" ht="12.75"/>
    <row r="37" s="55" customFormat="1" ht="12.75"/>
    <row r="38" s="55" customFormat="1" ht="12.75"/>
    <row r="39" s="55" customFormat="1" ht="12.75"/>
    <row r="40" s="55" customFormat="1" ht="12.75"/>
    <row r="41" s="55" customFormat="1" ht="12.75"/>
    <row r="42" s="55" customFormat="1" ht="12.75"/>
    <row r="43" s="55" customFormat="1" ht="12.75"/>
    <row r="44" s="55" customFormat="1" ht="12.75"/>
    <row r="45" s="55" customFormat="1" ht="12.75"/>
    <row r="46" s="55" customFormat="1" ht="12.75"/>
    <row r="47" s="55" customFormat="1" ht="12.75"/>
    <row r="48" s="55" customFormat="1" ht="12.75"/>
    <row r="49" s="55" customFormat="1" ht="12.75"/>
    <row r="50" s="55" customFormat="1" ht="12.75"/>
    <row r="51" s="55" customFormat="1" ht="12.75"/>
    <row r="52" s="55" customFormat="1" ht="12.75"/>
    <row r="53" s="55" customFormat="1" ht="12.75"/>
    <row r="54" s="55" customFormat="1" ht="12.75"/>
    <row r="55" s="55" customFormat="1" ht="12.75"/>
    <row r="56" s="55" customFormat="1" ht="12.75"/>
    <row r="57" s="55" customFormat="1" ht="12.75"/>
    <row r="58" ht="12.75" customHeight="1"/>
  </sheetData>
  <sheetProtection/>
  <mergeCells count="14">
    <mergeCell ref="A1:N1"/>
    <mergeCell ref="A2:M2"/>
    <mergeCell ref="O4:Q4"/>
    <mergeCell ref="B7:F7"/>
    <mergeCell ref="I7:M7"/>
    <mergeCell ref="H14:M14"/>
    <mergeCell ref="H27:M27"/>
    <mergeCell ref="H30:M30"/>
    <mergeCell ref="B15:F15"/>
    <mergeCell ref="I15:M15"/>
    <mergeCell ref="H20:M20"/>
    <mergeCell ref="H22:M22"/>
    <mergeCell ref="B24:F24"/>
    <mergeCell ref="I24:M24"/>
  </mergeCells>
  <printOptions horizontalCentered="1"/>
  <pageMargins left="0" right="0" top="0.984251968503937" bottom="0.3937007874015748" header="0.2362204724409449" footer="0.2755905511811024"/>
  <pageSetup fitToHeight="0" fitToWidth="1" horizontalDpi="300" verticalDpi="300" orientation="portrait" paperSize="9" scale="63" r:id="rId1"/>
  <headerFooter alignWithMargins="0">
    <oddHeader>&amp;L &amp;R2. melléklet a      /2023. (XI.13.  ) társulási határozathoz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view="pageLayout" workbookViewId="0" topLeftCell="E1">
      <selection activeCell="N7" sqref="N7"/>
    </sheetView>
  </sheetViews>
  <sheetFormatPr defaultColWidth="9.140625" defaultRowHeight="12.75"/>
  <cols>
    <col min="1" max="1" width="4.28125" style="25" customWidth="1"/>
    <col min="2" max="3" width="2.8515625" style="25" customWidth="1"/>
    <col min="4" max="4" width="5.28125" style="25" customWidth="1"/>
    <col min="5" max="5" width="49.28125" style="26" customWidth="1"/>
    <col min="6" max="6" width="7.421875" style="33" customWidth="1"/>
    <col min="7" max="7" width="15.421875" style="281" customWidth="1"/>
    <col min="8" max="8" width="14.421875" style="281" customWidth="1"/>
    <col min="9" max="9" width="15.7109375" style="281" customWidth="1"/>
    <col min="10" max="10" width="16.8515625" style="281" customWidth="1"/>
    <col min="11" max="11" width="15.421875" style="33" customWidth="1"/>
    <col min="12" max="12" width="13.7109375" style="33" bestFit="1" customWidth="1"/>
    <col min="13" max="13" width="15.00390625" style="33" customWidth="1"/>
    <col min="14" max="14" width="16.00390625" style="33" customWidth="1"/>
    <col min="15" max="16384" width="9.140625" style="33" customWidth="1"/>
  </cols>
  <sheetData>
    <row r="1" spans="1:14" s="1" customFormat="1" ht="11.25">
      <c r="A1" s="496"/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</row>
    <row r="2" spans="1:5" ht="15">
      <c r="A2" s="33"/>
      <c r="B2" s="33"/>
      <c r="C2" s="33"/>
      <c r="D2" s="33"/>
      <c r="E2" s="33"/>
    </row>
    <row r="3" spans="1:14" s="3" customFormat="1" ht="31.5" customHeight="1">
      <c r="A3" s="498" t="s">
        <v>385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</row>
    <row r="4" spans="1:14" ht="15">
      <c r="A4" s="500" t="s">
        <v>11</v>
      </c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</row>
    <row r="5" spans="1:14" s="24" customFormat="1" ht="15">
      <c r="A5" s="502" t="s">
        <v>8</v>
      </c>
      <c r="B5" s="502" t="s">
        <v>13</v>
      </c>
      <c r="C5" s="502" t="s">
        <v>14</v>
      </c>
      <c r="D5" s="503" t="s">
        <v>15</v>
      </c>
      <c r="E5" s="494"/>
      <c r="F5" s="492" t="s">
        <v>10</v>
      </c>
      <c r="G5" s="493" t="s">
        <v>417</v>
      </c>
      <c r="H5" s="494"/>
      <c r="I5" s="494"/>
      <c r="J5" s="494"/>
      <c r="K5" s="493" t="s">
        <v>418</v>
      </c>
      <c r="L5" s="494"/>
      <c r="M5" s="494"/>
      <c r="N5" s="494"/>
    </row>
    <row r="6" spans="1:14" s="257" customFormat="1" ht="30">
      <c r="A6" s="491"/>
      <c r="B6" s="491"/>
      <c r="C6" s="491"/>
      <c r="D6" s="491"/>
      <c r="E6" s="491"/>
      <c r="F6" s="491"/>
      <c r="G6" s="253" t="s">
        <v>16</v>
      </c>
      <c r="H6" s="253" t="s">
        <v>17</v>
      </c>
      <c r="I6" s="253" t="s">
        <v>18</v>
      </c>
      <c r="J6" s="256" t="s">
        <v>7</v>
      </c>
      <c r="K6" s="253" t="s">
        <v>16</v>
      </c>
      <c r="L6" s="253" t="s">
        <v>17</v>
      </c>
      <c r="M6" s="253" t="s">
        <v>18</v>
      </c>
      <c r="N6" s="256" t="s">
        <v>7</v>
      </c>
    </row>
    <row r="7" spans="1:14" s="8" customFormat="1" ht="12" customHeight="1">
      <c r="A7" s="495" t="s">
        <v>19</v>
      </c>
      <c r="B7" s="495"/>
      <c r="C7" s="495"/>
      <c r="D7" s="495"/>
      <c r="E7" s="495"/>
      <c r="F7" s="255"/>
      <c r="G7" s="30">
        <f aca="true" t="shared" si="0" ref="G7:N7">G8+G54</f>
        <v>3221127572</v>
      </c>
      <c r="H7" s="30">
        <f t="shared" si="0"/>
        <v>9009000</v>
      </c>
      <c r="I7" s="30">
        <f t="shared" si="0"/>
        <v>0</v>
      </c>
      <c r="J7" s="30">
        <f t="shared" si="0"/>
        <v>3230136572</v>
      </c>
      <c r="K7" s="30">
        <f t="shared" si="0"/>
        <v>5009201374</v>
      </c>
      <c r="L7" s="30">
        <f t="shared" si="0"/>
        <v>73631607</v>
      </c>
      <c r="M7" s="30">
        <f t="shared" si="0"/>
        <v>0</v>
      </c>
      <c r="N7" s="30">
        <f t="shared" si="0"/>
        <v>5082832981</v>
      </c>
    </row>
    <row r="8" spans="1:14" s="8" customFormat="1" ht="14.25">
      <c r="A8" s="488" t="s">
        <v>20</v>
      </c>
      <c r="B8" s="488"/>
      <c r="C8" s="488"/>
      <c r="D8" s="488"/>
      <c r="E8" s="488"/>
      <c r="F8" s="14"/>
      <c r="G8" s="15">
        <f aca="true" t="shared" si="1" ref="G8:N8">G9+G38</f>
        <v>1705943211</v>
      </c>
      <c r="H8" s="15">
        <f t="shared" si="1"/>
        <v>4504500</v>
      </c>
      <c r="I8" s="15">
        <f t="shared" si="1"/>
        <v>0</v>
      </c>
      <c r="J8" s="15">
        <f t="shared" si="1"/>
        <v>1710447711</v>
      </c>
      <c r="K8" s="15">
        <f t="shared" si="1"/>
        <v>2658787178</v>
      </c>
      <c r="L8" s="15">
        <f t="shared" si="1"/>
        <v>36821066</v>
      </c>
      <c r="M8" s="15">
        <f t="shared" si="1"/>
        <v>0</v>
      </c>
      <c r="N8" s="15">
        <f t="shared" si="1"/>
        <v>2695608244</v>
      </c>
    </row>
    <row r="9" spans="1:14" s="8" customFormat="1" ht="14.25">
      <c r="A9" s="488" t="s">
        <v>21</v>
      </c>
      <c r="B9" s="488"/>
      <c r="C9" s="488"/>
      <c r="D9" s="488"/>
      <c r="E9" s="488"/>
      <c r="F9" s="14"/>
      <c r="G9" s="15">
        <f aca="true" t="shared" si="2" ref="G9:N9">G10+G17+G22+G34</f>
        <v>1705943211</v>
      </c>
      <c r="H9" s="15">
        <f t="shared" si="2"/>
        <v>4504500</v>
      </c>
      <c r="I9" s="15">
        <f t="shared" si="2"/>
        <v>0</v>
      </c>
      <c r="J9" s="15">
        <f t="shared" si="2"/>
        <v>1710447711</v>
      </c>
      <c r="K9" s="15">
        <f>K10+K17+K22+K34</f>
        <v>2176037443</v>
      </c>
      <c r="L9" s="15">
        <f t="shared" si="2"/>
        <v>36821066</v>
      </c>
      <c r="M9" s="15">
        <f t="shared" si="2"/>
        <v>0</v>
      </c>
      <c r="N9" s="15">
        <f t="shared" si="2"/>
        <v>2212858509</v>
      </c>
    </row>
    <row r="10" spans="1:14" s="8" customFormat="1" ht="14.25">
      <c r="A10" s="488" t="s">
        <v>22</v>
      </c>
      <c r="B10" s="488"/>
      <c r="C10" s="488"/>
      <c r="D10" s="488"/>
      <c r="E10" s="488"/>
      <c r="F10" s="14" t="s">
        <v>23</v>
      </c>
      <c r="G10" s="15">
        <f aca="true" t="shared" si="3" ref="G10:M10">G16</f>
        <v>1536642688</v>
      </c>
      <c r="H10" s="15">
        <f t="shared" si="3"/>
        <v>4504500</v>
      </c>
      <c r="I10" s="15">
        <f t="shared" si="3"/>
        <v>0</v>
      </c>
      <c r="J10" s="15">
        <f t="shared" si="3"/>
        <v>1541147188</v>
      </c>
      <c r="K10" s="15">
        <f>K16+K12</f>
        <v>1985441200</v>
      </c>
      <c r="L10" s="15">
        <f t="shared" si="3"/>
        <v>36440180</v>
      </c>
      <c r="M10" s="15">
        <f t="shared" si="3"/>
        <v>0</v>
      </c>
      <c r="N10" s="15">
        <f>N16+N12</f>
        <v>2021881380</v>
      </c>
    </row>
    <row r="11" spans="1:14" ht="15" hidden="1">
      <c r="A11" s="489" t="s">
        <v>24</v>
      </c>
      <c r="B11" s="489"/>
      <c r="C11" s="489"/>
      <c r="D11" s="489"/>
      <c r="E11" s="489"/>
      <c r="F11" s="34" t="s">
        <v>25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</row>
    <row r="12" spans="1:14" ht="15">
      <c r="A12" s="490" t="s">
        <v>26</v>
      </c>
      <c r="B12" s="490"/>
      <c r="C12" s="490"/>
      <c r="D12" s="490"/>
      <c r="E12" s="490"/>
      <c r="F12" s="35" t="s">
        <v>27</v>
      </c>
      <c r="G12" s="19">
        <v>0</v>
      </c>
      <c r="H12" s="19">
        <v>0</v>
      </c>
      <c r="I12" s="19">
        <v>0</v>
      </c>
      <c r="J12" s="19">
        <v>0</v>
      </c>
      <c r="K12" s="19">
        <v>3618577</v>
      </c>
      <c r="L12" s="19">
        <v>0</v>
      </c>
      <c r="M12" s="19">
        <v>0</v>
      </c>
      <c r="N12" s="19">
        <f>SUM(K12:M12)</f>
        <v>3618577</v>
      </c>
    </row>
    <row r="13" spans="1:14" ht="15" hidden="1">
      <c r="A13" s="490" t="s">
        <v>28</v>
      </c>
      <c r="B13" s="490"/>
      <c r="C13" s="490"/>
      <c r="D13" s="490"/>
      <c r="E13" s="490"/>
      <c r="F13" s="35" t="s">
        <v>29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</row>
    <row r="14" spans="1:14" ht="15" hidden="1">
      <c r="A14" s="490" t="s">
        <v>30</v>
      </c>
      <c r="B14" s="490"/>
      <c r="C14" s="490"/>
      <c r="D14" s="490"/>
      <c r="E14" s="490"/>
      <c r="F14" s="35" t="s">
        <v>31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</row>
    <row r="15" spans="1:14" ht="15" hidden="1">
      <c r="A15" s="490" t="s">
        <v>32</v>
      </c>
      <c r="B15" s="490"/>
      <c r="C15" s="490"/>
      <c r="D15" s="490"/>
      <c r="E15" s="490"/>
      <c r="F15" s="35" t="s">
        <v>33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</row>
    <row r="16" spans="1:14" ht="15">
      <c r="A16" s="490" t="s">
        <v>34</v>
      </c>
      <c r="B16" s="490"/>
      <c r="C16" s="490"/>
      <c r="D16" s="490"/>
      <c r="E16" s="490"/>
      <c r="F16" s="35" t="s">
        <v>35</v>
      </c>
      <c r="G16" s="19">
        <v>1536642688</v>
      </c>
      <c r="H16" s="19">
        <v>4504500</v>
      </c>
      <c r="I16" s="19">
        <v>0</v>
      </c>
      <c r="J16" s="19">
        <f>SUM(G16:I16)</f>
        <v>1541147188</v>
      </c>
      <c r="K16" s="19">
        <v>1981822623</v>
      </c>
      <c r="L16" s="19">
        <v>36440180</v>
      </c>
      <c r="M16" s="19">
        <v>0</v>
      </c>
      <c r="N16" s="19">
        <f>SUM(K16:M16)</f>
        <v>2018262803</v>
      </c>
    </row>
    <row r="17" spans="1:14" s="8" customFormat="1" ht="14.25">
      <c r="A17" s="488" t="s">
        <v>36</v>
      </c>
      <c r="B17" s="488"/>
      <c r="C17" s="488"/>
      <c r="D17" s="488"/>
      <c r="E17" s="488"/>
      <c r="F17" s="14" t="s">
        <v>37</v>
      </c>
      <c r="G17" s="15">
        <f aca="true" t="shared" si="4" ref="G17:N17">G21</f>
        <v>0</v>
      </c>
      <c r="H17" s="15">
        <f t="shared" si="4"/>
        <v>0</v>
      </c>
      <c r="I17" s="15">
        <f t="shared" si="4"/>
        <v>0</v>
      </c>
      <c r="J17" s="15">
        <f t="shared" si="4"/>
        <v>0</v>
      </c>
      <c r="K17" s="15">
        <f t="shared" si="4"/>
        <v>0</v>
      </c>
      <c r="L17" s="15">
        <f t="shared" si="4"/>
        <v>0</v>
      </c>
      <c r="M17" s="15">
        <f t="shared" si="4"/>
        <v>0</v>
      </c>
      <c r="N17" s="15">
        <f t="shared" si="4"/>
        <v>0</v>
      </c>
    </row>
    <row r="18" spans="1:14" ht="15" hidden="1">
      <c r="A18" s="489" t="s">
        <v>38</v>
      </c>
      <c r="B18" s="489"/>
      <c r="C18" s="489"/>
      <c r="D18" s="489"/>
      <c r="E18" s="489"/>
      <c r="F18" s="34" t="s">
        <v>39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</row>
    <row r="19" spans="1:14" ht="15" hidden="1">
      <c r="A19" s="490" t="s">
        <v>40</v>
      </c>
      <c r="B19" s="490"/>
      <c r="C19" s="490"/>
      <c r="D19" s="490"/>
      <c r="E19" s="490"/>
      <c r="F19" s="35" t="s">
        <v>41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</row>
    <row r="20" spans="1:14" ht="15" hidden="1">
      <c r="A20" s="490" t="s">
        <v>42</v>
      </c>
      <c r="B20" s="490"/>
      <c r="C20" s="490"/>
      <c r="D20" s="490"/>
      <c r="E20" s="490"/>
      <c r="F20" s="35" t="s">
        <v>43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</row>
    <row r="21" spans="1:14" ht="15">
      <c r="A21" s="490" t="s">
        <v>44</v>
      </c>
      <c r="B21" s="490"/>
      <c r="C21" s="490"/>
      <c r="D21" s="490"/>
      <c r="E21" s="490"/>
      <c r="F21" s="35" t="s">
        <v>45</v>
      </c>
      <c r="G21" s="19">
        <v>0</v>
      </c>
      <c r="H21" s="19">
        <v>0</v>
      </c>
      <c r="I21" s="19">
        <v>0</v>
      </c>
      <c r="J21" s="19">
        <f>SUM(G21:I21)</f>
        <v>0</v>
      </c>
      <c r="K21" s="19">
        <v>0</v>
      </c>
      <c r="L21" s="19">
        <v>0</v>
      </c>
      <c r="M21" s="19">
        <v>0</v>
      </c>
      <c r="N21" s="19">
        <f>SUM(K21:M21)</f>
        <v>0</v>
      </c>
    </row>
    <row r="22" spans="1:14" s="8" customFormat="1" ht="14.25">
      <c r="A22" s="488" t="s">
        <v>46</v>
      </c>
      <c r="B22" s="488"/>
      <c r="C22" s="488"/>
      <c r="D22" s="488"/>
      <c r="E22" s="488"/>
      <c r="F22" s="14" t="s">
        <v>47</v>
      </c>
      <c r="G22" s="15">
        <f aca="true" t="shared" si="5" ref="G22:N22">SUM(G23:G33)</f>
        <v>169300523</v>
      </c>
      <c r="H22" s="15">
        <f t="shared" si="5"/>
        <v>0</v>
      </c>
      <c r="I22" s="15">
        <f t="shared" si="5"/>
        <v>0</v>
      </c>
      <c r="J22" s="15">
        <f t="shared" si="5"/>
        <v>169300523</v>
      </c>
      <c r="K22" s="15">
        <f t="shared" si="5"/>
        <v>190596243</v>
      </c>
      <c r="L22" s="15">
        <f t="shared" si="5"/>
        <v>380886</v>
      </c>
      <c r="M22" s="15">
        <f t="shared" si="5"/>
        <v>0</v>
      </c>
      <c r="N22" s="15">
        <f t="shared" si="5"/>
        <v>190977129</v>
      </c>
    </row>
    <row r="23" spans="1:14" ht="15">
      <c r="A23" s="489" t="s">
        <v>48</v>
      </c>
      <c r="B23" s="489"/>
      <c r="C23" s="489"/>
      <c r="D23" s="489"/>
      <c r="E23" s="489"/>
      <c r="F23" s="34" t="s">
        <v>49</v>
      </c>
      <c r="G23" s="17">
        <v>0</v>
      </c>
      <c r="H23" s="17">
        <v>0</v>
      </c>
      <c r="I23" s="17">
        <v>0</v>
      </c>
      <c r="J23" s="17">
        <f>SUM(G23:I23)</f>
        <v>0</v>
      </c>
      <c r="K23" s="17">
        <v>0</v>
      </c>
      <c r="L23" s="17">
        <v>0</v>
      </c>
      <c r="M23" s="17">
        <v>0</v>
      </c>
      <c r="N23" s="17">
        <f>SUM(K23:M23)</f>
        <v>0</v>
      </c>
    </row>
    <row r="24" spans="1:14" ht="15">
      <c r="A24" s="490" t="s">
        <v>50</v>
      </c>
      <c r="B24" s="490"/>
      <c r="C24" s="490"/>
      <c r="D24" s="490"/>
      <c r="E24" s="490"/>
      <c r="F24" s="35" t="s">
        <v>51</v>
      </c>
      <c r="G24" s="19">
        <v>4438304</v>
      </c>
      <c r="H24" s="19">
        <v>0</v>
      </c>
      <c r="I24" s="19">
        <v>0</v>
      </c>
      <c r="J24" s="19">
        <f>SUM(G24:I24)</f>
        <v>4438304</v>
      </c>
      <c r="K24" s="19">
        <v>25454024</v>
      </c>
      <c r="L24" s="19">
        <v>0</v>
      </c>
      <c r="M24" s="19">
        <v>0</v>
      </c>
      <c r="N24" s="19">
        <f>SUM(K24:M24)</f>
        <v>25454024</v>
      </c>
    </row>
    <row r="25" spans="1:14" ht="15">
      <c r="A25" s="490" t="s">
        <v>52</v>
      </c>
      <c r="B25" s="490"/>
      <c r="C25" s="490"/>
      <c r="D25" s="490"/>
      <c r="E25" s="490"/>
      <c r="F25" s="35" t="s">
        <v>53</v>
      </c>
      <c r="G25" s="19">
        <v>3000000</v>
      </c>
      <c r="H25" s="19">
        <v>0</v>
      </c>
      <c r="I25" s="19">
        <v>0</v>
      </c>
      <c r="J25" s="19">
        <f aca="true" t="shared" si="6" ref="J25:J33">SUM(G25:I25)</f>
        <v>3000000</v>
      </c>
      <c r="K25" s="19">
        <v>3280000</v>
      </c>
      <c r="L25" s="19">
        <v>0</v>
      </c>
      <c r="M25" s="19">
        <v>0</v>
      </c>
      <c r="N25" s="19">
        <f aca="true" t="shared" si="7" ref="N25:N33">SUM(K25:M25)</f>
        <v>3280000</v>
      </c>
    </row>
    <row r="26" spans="1:14" ht="15">
      <c r="A26" s="490" t="s">
        <v>54</v>
      </c>
      <c r="B26" s="490"/>
      <c r="C26" s="490"/>
      <c r="D26" s="490"/>
      <c r="E26" s="490"/>
      <c r="F26" s="35" t="s">
        <v>55</v>
      </c>
      <c r="G26" s="19">
        <v>0</v>
      </c>
      <c r="H26" s="19">
        <v>0</v>
      </c>
      <c r="I26" s="19">
        <v>0</v>
      </c>
      <c r="J26" s="19">
        <f t="shared" si="6"/>
        <v>0</v>
      </c>
      <c r="K26" s="19">
        <v>0</v>
      </c>
      <c r="L26" s="19">
        <v>0</v>
      </c>
      <c r="M26" s="19">
        <v>0</v>
      </c>
      <c r="N26" s="19">
        <f t="shared" si="7"/>
        <v>0</v>
      </c>
    </row>
    <row r="27" spans="1:14" ht="15">
      <c r="A27" s="490" t="s">
        <v>56</v>
      </c>
      <c r="B27" s="490"/>
      <c r="C27" s="490"/>
      <c r="D27" s="490"/>
      <c r="E27" s="490"/>
      <c r="F27" s="35" t="s">
        <v>57</v>
      </c>
      <c r="G27" s="19">
        <v>119510291</v>
      </c>
      <c r="H27" s="19">
        <v>0</v>
      </c>
      <c r="I27" s="19">
        <v>0</v>
      </c>
      <c r="J27" s="19">
        <f t="shared" si="6"/>
        <v>119510291</v>
      </c>
      <c r="K27" s="19">
        <v>119510291</v>
      </c>
      <c r="L27" s="19">
        <v>0</v>
      </c>
      <c r="M27" s="19">
        <v>0</v>
      </c>
      <c r="N27" s="19">
        <f t="shared" si="7"/>
        <v>119510291</v>
      </c>
    </row>
    <row r="28" spans="1:14" ht="15">
      <c r="A28" s="490" t="s">
        <v>58</v>
      </c>
      <c r="B28" s="490"/>
      <c r="C28" s="490"/>
      <c r="D28" s="490"/>
      <c r="E28" s="490"/>
      <c r="F28" s="35" t="s">
        <v>59</v>
      </c>
      <c r="G28" s="19">
        <v>27351928</v>
      </c>
      <c r="H28" s="19">
        <v>0</v>
      </c>
      <c r="I28" s="19">
        <v>0</v>
      </c>
      <c r="J28" s="19">
        <f t="shared" si="6"/>
        <v>27351928</v>
      </c>
      <c r="K28" s="19">
        <v>27351928</v>
      </c>
      <c r="L28" s="19">
        <v>0</v>
      </c>
      <c r="M28" s="19">
        <v>0</v>
      </c>
      <c r="N28" s="19">
        <f t="shared" si="7"/>
        <v>27351928</v>
      </c>
    </row>
    <row r="29" spans="1:14" ht="15">
      <c r="A29" s="490" t="s">
        <v>60</v>
      </c>
      <c r="B29" s="490"/>
      <c r="C29" s="490"/>
      <c r="D29" s="490"/>
      <c r="E29" s="490"/>
      <c r="F29" s="35" t="s">
        <v>61</v>
      </c>
      <c r="G29" s="19">
        <v>15000000</v>
      </c>
      <c r="H29" s="19">
        <v>0</v>
      </c>
      <c r="I29" s="19">
        <v>0</v>
      </c>
      <c r="J29" s="19">
        <f t="shared" si="6"/>
        <v>15000000</v>
      </c>
      <c r="K29" s="19">
        <v>15000000</v>
      </c>
      <c r="L29" s="19">
        <v>0</v>
      </c>
      <c r="M29" s="19">
        <v>0</v>
      </c>
      <c r="N29" s="19">
        <f t="shared" si="7"/>
        <v>15000000</v>
      </c>
    </row>
    <row r="30" spans="1:14" ht="15">
      <c r="A30" s="490" t="s">
        <v>62</v>
      </c>
      <c r="B30" s="490"/>
      <c r="C30" s="490"/>
      <c r="D30" s="490"/>
      <c r="E30" s="490"/>
      <c r="F30" s="35" t="s">
        <v>63</v>
      </c>
      <c r="G30" s="19">
        <v>0</v>
      </c>
      <c r="H30" s="19">
        <v>0</v>
      </c>
      <c r="I30" s="19">
        <v>0</v>
      </c>
      <c r="J30" s="19">
        <f t="shared" si="6"/>
        <v>0</v>
      </c>
      <c r="K30" s="19">
        <v>0</v>
      </c>
      <c r="L30" s="19">
        <v>0</v>
      </c>
      <c r="M30" s="19">
        <v>0</v>
      </c>
      <c r="N30" s="19">
        <f t="shared" si="7"/>
        <v>0</v>
      </c>
    </row>
    <row r="31" spans="1:14" ht="15">
      <c r="A31" s="490" t="s">
        <v>64</v>
      </c>
      <c r="B31" s="490"/>
      <c r="C31" s="490"/>
      <c r="D31" s="490"/>
      <c r="E31" s="490"/>
      <c r="F31" s="35" t="s">
        <v>65</v>
      </c>
      <c r="G31" s="19">
        <v>0</v>
      </c>
      <c r="H31" s="19">
        <v>0</v>
      </c>
      <c r="I31" s="19">
        <v>0</v>
      </c>
      <c r="J31" s="19">
        <f t="shared" si="6"/>
        <v>0</v>
      </c>
      <c r="K31" s="19">
        <v>0</v>
      </c>
      <c r="L31" s="19">
        <v>0</v>
      </c>
      <c r="M31" s="19">
        <v>0</v>
      </c>
      <c r="N31" s="19">
        <f t="shared" si="7"/>
        <v>0</v>
      </c>
    </row>
    <row r="32" spans="1:14" ht="15">
      <c r="A32" s="490" t="s">
        <v>66</v>
      </c>
      <c r="B32" s="490"/>
      <c r="C32" s="490"/>
      <c r="D32" s="490"/>
      <c r="E32" s="490"/>
      <c r="F32" s="35" t="s">
        <v>67</v>
      </c>
      <c r="G32" s="19">
        <v>0</v>
      </c>
      <c r="H32" s="19">
        <v>0</v>
      </c>
      <c r="I32" s="19">
        <v>0</v>
      </c>
      <c r="J32" s="19">
        <f t="shared" si="6"/>
        <v>0</v>
      </c>
      <c r="K32" s="19">
        <v>0</v>
      </c>
      <c r="L32" s="19">
        <v>0</v>
      </c>
      <c r="M32" s="19">
        <v>0</v>
      </c>
      <c r="N32" s="19">
        <f t="shared" si="7"/>
        <v>0</v>
      </c>
    </row>
    <row r="33" spans="1:14" ht="15">
      <c r="A33" s="490" t="s">
        <v>68</v>
      </c>
      <c r="B33" s="490"/>
      <c r="C33" s="490"/>
      <c r="D33" s="490"/>
      <c r="E33" s="490"/>
      <c r="F33" s="35" t="s">
        <v>69</v>
      </c>
      <c r="G33" s="19">
        <v>0</v>
      </c>
      <c r="H33" s="19">
        <v>0</v>
      </c>
      <c r="I33" s="19">
        <v>0</v>
      </c>
      <c r="J33" s="19">
        <f t="shared" si="6"/>
        <v>0</v>
      </c>
      <c r="K33" s="19">
        <v>0</v>
      </c>
      <c r="L33" s="19">
        <v>380886</v>
      </c>
      <c r="M33" s="19">
        <v>0</v>
      </c>
      <c r="N33" s="19">
        <f t="shared" si="7"/>
        <v>380886</v>
      </c>
    </row>
    <row r="34" spans="1:14" s="8" customFormat="1" ht="14.25">
      <c r="A34" s="488" t="s">
        <v>70</v>
      </c>
      <c r="B34" s="488"/>
      <c r="C34" s="488"/>
      <c r="D34" s="488"/>
      <c r="E34" s="488"/>
      <c r="F34" s="14" t="s">
        <v>71</v>
      </c>
      <c r="G34" s="15">
        <f aca="true" t="shared" si="8" ref="G34:N34">G37</f>
        <v>0</v>
      </c>
      <c r="H34" s="15">
        <f t="shared" si="8"/>
        <v>0</v>
      </c>
      <c r="I34" s="15">
        <f t="shared" si="8"/>
        <v>0</v>
      </c>
      <c r="J34" s="15">
        <f t="shared" si="8"/>
        <v>0</v>
      </c>
      <c r="K34" s="15">
        <f t="shared" si="8"/>
        <v>0</v>
      </c>
      <c r="L34" s="15">
        <f t="shared" si="8"/>
        <v>0</v>
      </c>
      <c r="M34" s="15">
        <f t="shared" si="8"/>
        <v>0</v>
      </c>
      <c r="N34" s="15">
        <f t="shared" si="8"/>
        <v>0</v>
      </c>
    </row>
    <row r="35" spans="1:14" ht="15" hidden="1">
      <c r="A35" s="489" t="s">
        <v>72</v>
      </c>
      <c r="B35" s="489"/>
      <c r="C35" s="489"/>
      <c r="D35" s="489"/>
      <c r="E35" s="489"/>
      <c r="F35" s="34" t="s">
        <v>73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</row>
    <row r="36" spans="1:14" ht="15" hidden="1">
      <c r="A36" s="490" t="s">
        <v>74</v>
      </c>
      <c r="B36" s="490"/>
      <c r="C36" s="490"/>
      <c r="D36" s="490"/>
      <c r="E36" s="490"/>
      <c r="F36" s="35" t="s">
        <v>75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</row>
    <row r="37" spans="1:14" ht="15">
      <c r="A37" s="490" t="s">
        <v>76</v>
      </c>
      <c r="B37" s="490"/>
      <c r="C37" s="490"/>
      <c r="D37" s="490"/>
      <c r="E37" s="490"/>
      <c r="F37" s="35" t="s">
        <v>77</v>
      </c>
      <c r="G37" s="19">
        <v>0</v>
      </c>
      <c r="H37" s="19">
        <v>0</v>
      </c>
      <c r="I37" s="19">
        <v>0</v>
      </c>
      <c r="J37" s="19">
        <f>SUM(G37:I37)</f>
        <v>0</v>
      </c>
      <c r="K37" s="19">
        <v>0</v>
      </c>
      <c r="L37" s="19">
        <v>0</v>
      </c>
      <c r="M37" s="19">
        <v>0</v>
      </c>
      <c r="N37" s="19">
        <f>SUM(K37:M37)</f>
        <v>0</v>
      </c>
    </row>
    <row r="38" spans="1:14" s="8" customFormat="1" ht="14.25">
      <c r="A38" s="488" t="s">
        <v>78</v>
      </c>
      <c r="B38" s="488"/>
      <c r="C38" s="488"/>
      <c r="D38" s="488"/>
      <c r="E38" s="488"/>
      <c r="F38" s="14"/>
      <c r="G38" s="15">
        <f aca="true" t="shared" si="9" ref="G38:N38">G39+G45+G50</f>
        <v>0</v>
      </c>
      <c r="H38" s="15">
        <f t="shared" si="9"/>
        <v>0</v>
      </c>
      <c r="I38" s="15">
        <f t="shared" si="9"/>
        <v>0</v>
      </c>
      <c r="J38" s="15">
        <f t="shared" si="9"/>
        <v>0</v>
      </c>
      <c r="K38" s="15">
        <f t="shared" si="9"/>
        <v>482749735</v>
      </c>
      <c r="L38" s="15">
        <f t="shared" si="9"/>
        <v>0</v>
      </c>
      <c r="M38" s="15">
        <f t="shared" si="9"/>
        <v>0</v>
      </c>
      <c r="N38" s="15">
        <f t="shared" si="9"/>
        <v>482749735</v>
      </c>
    </row>
    <row r="39" spans="1:14" s="8" customFormat="1" ht="14.25">
      <c r="A39" s="488" t="s">
        <v>79</v>
      </c>
      <c r="B39" s="488"/>
      <c r="C39" s="488"/>
      <c r="D39" s="488"/>
      <c r="E39" s="488"/>
      <c r="F39" s="14" t="s">
        <v>80</v>
      </c>
      <c r="G39" s="15">
        <f aca="true" t="shared" si="10" ref="G39:N39">G40+G44</f>
        <v>0</v>
      </c>
      <c r="H39" s="15">
        <f t="shared" si="10"/>
        <v>0</v>
      </c>
      <c r="I39" s="15">
        <f t="shared" si="10"/>
        <v>0</v>
      </c>
      <c r="J39" s="15">
        <f t="shared" si="10"/>
        <v>0</v>
      </c>
      <c r="K39" s="15">
        <f t="shared" si="10"/>
        <v>482749735</v>
      </c>
      <c r="L39" s="15">
        <f t="shared" si="10"/>
        <v>0</v>
      </c>
      <c r="M39" s="15">
        <f t="shared" si="10"/>
        <v>0</v>
      </c>
      <c r="N39" s="15">
        <f t="shared" si="10"/>
        <v>482749735</v>
      </c>
    </row>
    <row r="40" spans="1:14" ht="15">
      <c r="A40" s="489" t="s">
        <v>81</v>
      </c>
      <c r="B40" s="489"/>
      <c r="C40" s="489"/>
      <c r="D40" s="489"/>
      <c r="E40" s="489"/>
      <c r="F40" s="34" t="s">
        <v>82</v>
      </c>
      <c r="G40" s="17">
        <v>0</v>
      </c>
      <c r="H40" s="17">
        <v>0</v>
      </c>
      <c r="I40" s="17">
        <v>0</v>
      </c>
      <c r="J40" s="17">
        <f>SUM(G40:I40)</f>
        <v>0</v>
      </c>
      <c r="K40" s="17">
        <v>0</v>
      </c>
      <c r="L40" s="17">
        <v>0</v>
      </c>
      <c r="M40" s="17">
        <v>0</v>
      </c>
      <c r="N40" s="17">
        <f>SUM(K40:M40)</f>
        <v>0</v>
      </c>
    </row>
    <row r="41" spans="1:14" ht="15" hidden="1">
      <c r="A41" s="490" t="s">
        <v>83</v>
      </c>
      <c r="B41" s="490"/>
      <c r="C41" s="490"/>
      <c r="D41" s="490"/>
      <c r="E41" s="490"/>
      <c r="F41" s="35" t="s">
        <v>84</v>
      </c>
      <c r="G41" s="19">
        <v>0</v>
      </c>
      <c r="H41" s="19">
        <v>0</v>
      </c>
      <c r="I41" s="19">
        <v>0</v>
      </c>
      <c r="J41" s="19">
        <f>SUM(G41:I41)</f>
        <v>0</v>
      </c>
      <c r="K41" s="19">
        <v>0</v>
      </c>
      <c r="L41" s="19">
        <v>0</v>
      </c>
      <c r="M41" s="19">
        <v>0</v>
      </c>
      <c r="N41" s="19">
        <f>SUM(K41:M41)</f>
        <v>0</v>
      </c>
    </row>
    <row r="42" spans="1:14" ht="15" hidden="1">
      <c r="A42" s="490" t="s">
        <v>85</v>
      </c>
      <c r="B42" s="490"/>
      <c r="C42" s="490"/>
      <c r="D42" s="490"/>
      <c r="E42" s="490"/>
      <c r="F42" s="35" t="s">
        <v>86</v>
      </c>
      <c r="G42" s="19">
        <v>0</v>
      </c>
      <c r="H42" s="19">
        <v>0</v>
      </c>
      <c r="I42" s="19">
        <v>0</v>
      </c>
      <c r="J42" s="19">
        <f>SUM(G42:I42)</f>
        <v>0</v>
      </c>
      <c r="K42" s="19">
        <v>0</v>
      </c>
      <c r="L42" s="19">
        <v>0</v>
      </c>
      <c r="M42" s="19">
        <v>0</v>
      </c>
      <c r="N42" s="19">
        <f>SUM(K42:M42)</f>
        <v>0</v>
      </c>
    </row>
    <row r="43" spans="1:14" ht="15" hidden="1">
      <c r="A43" s="490" t="s">
        <v>87</v>
      </c>
      <c r="B43" s="490"/>
      <c r="C43" s="490"/>
      <c r="D43" s="490"/>
      <c r="E43" s="490"/>
      <c r="F43" s="35" t="s">
        <v>88</v>
      </c>
      <c r="G43" s="19">
        <v>0</v>
      </c>
      <c r="H43" s="19">
        <v>0</v>
      </c>
      <c r="I43" s="19">
        <v>0</v>
      </c>
      <c r="J43" s="19">
        <f>SUM(G43:I43)</f>
        <v>0</v>
      </c>
      <c r="K43" s="19">
        <v>0</v>
      </c>
      <c r="L43" s="19">
        <v>0</v>
      </c>
      <c r="M43" s="19">
        <v>0</v>
      </c>
      <c r="N43" s="19">
        <f>SUM(K43:M43)</f>
        <v>0</v>
      </c>
    </row>
    <row r="44" spans="1:14" ht="15">
      <c r="A44" s="490" t="s">
        <v>89</v>
      </c>
      <c r="B44" s="490"/>
      <c r="C44" s="490"/>
      <c r="D44" s="490"/>
      <c r="E44" s="490"/>
      <c r="F44" s="35" t="s">
        <v>90</v>
      </c>
      <c r="G44" s="19">
        <v>0</v>
      </c>
      <c r="H44" s="19">
        <v>0</v>
      </c>
      <c r="I44" s="19">
        <v>0</v>
      </c>
      <c r="J44" s="19">
        <f>SUM(G44:I44)</f>
        <v>0</v>
      </c>
      <c r="K44" s="19">
        <v>482749735</v>
      </c>
      <c r="L44" s="19">
        <v>0</v>
      </c>
      <c r="M44" s="19">
        <v>0</v>
      </c>
      <c r="N44" s="19">
        <f>SUM(K44:M44)</f>
        <v>482749735</v>
      </c>
    </row>
    <row r="45" spans="1:14" s="8" customFormat="1" ht="14.25">
      <c r="A45" s="488" t="s">
        <v>91</v>
      </c>
      <c r="B45" s="488"/>
      <c r="C45" s="488"/>
      <c r="D45" s="488"/>
      <c r="E45" s="488"/>
      <c r="F45" s="14" t="s">
        <v>92</v>
      </c>
      <c r="G45" s="15">
        <f aca="true" t="shared" si="11" ref="G45:N45">SUM(G46:G49)</f>
        <v>0</v>
      </c>
      <c r="H45" s="15">
        <f t="shared" si="11"/>
        <v>0</v>
      </c>
      <c r="I45" s="15">
        <f t="shared" si="11"/>
        <v>0</v>
      </c>
      <c r="J45" s="15">
        <f t="shared" si="11"/>
        <v>0</v>
      </c>
      <c r="K45" s="15">
        <f t="shared" si="11"/>
        <v>0</v>
      </c>
      <c r="L45" s="15">
        <f t="shared" si="11"/>
        <v>0</v>
      </c>
      <c r="M45" s="15">
        <f t="shared" si="11"/>
        <v>0</v>
      </c>
      <c r="N45" s="15">
        <f t="shared" si="11"/>
        <v>0</v>
      </c>
    </row>
    <row r="46" spans="1:14" ht="15">
      <c r="A46" s="489" t="s">
        <v>93</v>
      </c>
      <c r="B46" s="489"/>
      <c r="C46" s="489"/>
      <c r="D46" s="489"/>
      <c r="E46" s="489"/>
      <c r="F46" s="34" t="s">
        <v>94</v>
      </c>
      <c r="G46" s="17">
        <v>0</v>
      </c>
      <c r="H46" s="17">
        <v>0</v>
      </c>
      <c r="I46" s="17">
        <v>0</v>
      </c>
      <c r="J46" s="17">
        <f>SUM(G46:I46)</f>
        <v>0</v>
      </c>
      <c r="K46" s="17">
        <v>0</v>
      </c>
      <c r="L46" s="17">
        <v>0</v>
      </c>
      <c r="M46" s="17">
        <v>0</v>
      </c>
      <c r="N46" s="17">
        <f>SUM(K46:M46)</f>
        <v>0</v>
      </c>
    </row>
    <row r="47" spans="1:14" ht="15">
      <c r="A47" s="490" t="s">
        <v>95</v>
      </c>
      <c r="B47" s="490"/>
      <c r="C47" s="490"/>
      <c r="D47" s="490"/>
      <c r="E47" s="490"/>
      <c r="F47" s="35" t="s">
        <v>96</v>
      </c>
      <c r="G47" s="19">
        <v>0</v>
      </c>
      <c r="H47" s="19">
        <v>0</v>
      </c>
      <c r="I47" s="19">
        <v>0</v>
      </c>
      <c r="J47" s="19">
        <f>SUM(G47:I47)</f>
        <v>0</v>
      </c>
      <c r="K47" s="19">
        <v>0</v>
      </c>
      <c r="L47" s="19">
        <v>0</v>
      </c>
      <c r="M47" s="19">
        <v>0</v>
      </c>
      <c r="N47" s="19">
        <f>SUM(K47:M47)</f>
        <v>0</v>
      </c>
    </row>
    <row r="48" spans="1:14" ht="15">
      <c r="A48" s="490" t="s">
        <v>97</v>
      </c>
      <c r="B48" s="490"/>
      <c r="C48" s="490"/>
      <c r="D48" s="490"/>
      <c r="E48" s="490"/>
      <c r="F48" s="35" t="s">
        <v>98</v>
      </c>
      <c r="G48" s="19">
        <v>0</v>
      </c>
      <c r="H48" s="19">
        <v>0</v>
      </c>
      <c r="I48" s="19">
        <v>0</v>
      </c>
      <c r="J48" s="19">
        <f>SUM(G48:I48)</f>
        <v>0</v>
      </c>
      <c r="K48" s="19">
        <v>0</v>
      </c>
      <c r="L48" s="19">
        <v>0</v>
      </c>
      <c r="M48" s="19">
        <v>0</v>
      </c>
      <c r="N48" s="19">
        <f>SUM(K48:M48)</f>
        <v>0</v>
      </c>
    </row>
    <row r="49" spans="1:14" ht="15">
      <c r="A49" s="490" t="s">
        <v>99</v>
      </c>
      <c r="B49" s="490"/>
      <c r="C49" s="490"/>
      <c r="D49" s="490"/>
      <c r="E49" s="490"/>
      <c r="F49" s="35" t="s">
        <v>100</v>
      </c>
      <c r="G49" s="19">
        <v>0</v>
      </c>
      <c r="H49" s="19">
        <v>0</v>
      </c>
      <c r="I49" s="19">
        <v>0</v>
      </c>
      <c r="J49" s="19">
        <f>SUM(G49:I49)</f>
        <v>0</v>
      </c>
      <c r="K49" s="19">
        <v>0</v>
      </c>
      <c r="L49" s="19">
        <v>0</v>
      </c>
      <c r="M49" s="19">
        <v>0</v>
      </c>
      <c r="N49" s="19">
        <f>SUM(K49:M49)</f>
        <v>0</v>
      </c>
    </row>
    <row r="50" spans="1:14" s="8" customFormat="1" ht="14.25">
      <c r="A50" s="488" t="s">
        <v>101</v>
      </c>
      <c r="B50" s="488"/>
      <c r="C50" s="488"/>
      <c r="D50" s="488"/>
      <c r="E50" s="488"/>
      <c r="F50" s="14" t="s">
        <v>102</v>
      </c>
      <c r="G50" s="15">
        <f aca="true" t="shared" si="12" ref="G50:N50">G53</f>
        <v>0</v>
      </c>
      <c r="H50" s="15">
        <f t="shared" si="12"/>
        <v>0</v>
      </c>
      <c r="I50" s="15">
        <f t="shared" si="12"/>
        <v>0</v>
      </c>
      <c r="J50" s="15">
        <f t="shared" si="12"/>
        <v>0</v>
      </c>
      <c r="K50" s="15">
        <f t="shared" si="12"/>
        <v>0</v>
      </c>
      <c r="L50" s="15">
        <f t="shared" si="12"/>
        <v>0</v>
      </c>
      <c r="M50" s="15">
        <f t="shared" si="12"/>
        <v>0</v>
      </c>
      <c r="N50" s="15">
        <f t="shared" si="12"/>
        <v>0</v>
      </c>
    </row>
    <row r="51" spans="1:14" ht="15" hidden="1">
      <c r="A51" s="489" t="s">
        <v>103</v>
      </c>
      <c r="B51" s="489"/>
      <c r="C51" s="489"/>
      <c r="D51" s="489"/>
      <c r="E51" s="489"/>
      <c r="F51" s="34" t="s">
        <v>104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</row>
    <row r="52" spans="1:14" ht="15" hidden="1">
      <c r="A52" s="490" t="s">
        <v>105</v>
      </c>
      <c r="B52" s="490"/>
      <c r="C52" s="490"/>
      <c r="D52" s="490"/>
      <c r="E52" s="490"/>
      <c r="F52" s="35" t="s">
        <v>106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</row>
    <row r="53" spans="1:14" ht="15">
      <c r="A53" s="490" t="s">
        <v>107</v>
      </c>
      <c r="B53" s="490"/>
      <c r="C53" s="490"/>
      <c r="D53" s="490"/>
      <c r="E53" s="490"/>
      <c r="F53" s="35" t="s">
        <v>108</v>
      </c>
      <c r="G53" s="19">
        <v>0</v>
      </c>
      <c r="H53" s="19">
        <v>0</v>
      </c>
      <c r="I53" s="19">
        <v>0</v>
      </c>
      <c r="J53" s="19">
        <f>SUM(G53:I53)</f>
        <v>0</v>
      </c>
      <c r="K53" s="19">
        <v>0</v>
      </c>
      <c r="L53" s="19">
        <v>0</v>
      </c>
      <c r="M53" s="19">
        <v>0</v>
      </c>
      <c r="N53" s="19">
        <f>SUM(K53:M53)</f>
        <v>0</v>
      </c>
    </row>
    <row r="54" spans="1:14" s="8" customFormat="1" ht="14.25">
      <c r="A54" s="488" t="s">
        <v>109</v>
      </c>
      <c r="B54" s="488"/>
      <c r="C54" s="488"/>
      <c r="D54" s="488"/>
      <c r="E54" s="488"/>
      <c r="F54" s="14" t="s">
        <v>110</v>
      </c>
      <c r="G54" s="15">
        <f aca="true" t="shared" si="13" ref="G54:N54">G55</f>
        <v>1515184361</v>
      </c>
      <c r="H54" s="15">
        <f t="shared" si="13"/>
        <v>4504500</v>
      </c>
      <c r="I54" s="15">
        <f t="shared" si="13"/>
        <v>0</v>
      </c>
      <c r="J54" s="15">
        <f t="shared" si="13"/>
        <v>1519688861</v>
      </c>
      <c r="K54" s="15">
        <f t="shared" si="13"/>
        <v>2350414196</v>
      </c>
      <c r="L54" s="15">
        <f t="shared" si="13"/>
        <v>36810541</v>
      </c>
      <c r="M54" s="15">
        <f t="shared" si="13"/>
        <v>0</v>
      </c>
      <c r="N54" s="15">
        <f t="shared" si="13"/>
        <v>2387224737</v>
      </c>
    </row>
    <row r="55" spans="1:14" s="8" customFormat="1" ht="14.25">
      <c r="A55" s="488" t="s">
        <v>111</v>
      </c>
      <c r="B55" s="488"/>
      <c r="C55" s="488"/>
      <c r="D55" s="488"/>
      <c r="E55" s="488"/>
      <c r="F55" s="14" t="s">
        <v>112</v>
      </c>
      <c r="G55" s="15">
        <f aca="true" t="shared" si="14" ref="G55:N55">G58+G64+G65</f>
        <v>1515184361</v>
      </c>
      <c r="H55" s="15">
        <f t="shared" si="14"/>
        <v>4504500</v>
      </c>
      <c r="I55" s="15">
        <f t="shared" si="14"/>
        <v>0</v>
      </c>
      <c r="J55" s="15">
        <f t="shared" si="14"/>
        <v>1519688861</v>
      </c>
      <c r="K55" s="15">
        <f t="shared" si="14"/>
        <v>2350414196</v>
      </c>
      <c r="L55" s="15">
        <f t="shared" si="14"/>
        <v>36810541</v>
      </c>
      <c r="M55" s="15">
        <f t="shared" si="14"/>
        <v>0</v>
      </c>
      <c r="N55" s="15">
        <f t="shared" si="14"/>
        <v>2387224737</v>
      </c>
    </row>
    <row r="56" spans="1:14" ht="15" hidden="1">
      <c r="A56" s="489" t="s">
        <v>113</v>
      </c>
      <c r="B56" s="489"/>
      <c r="C56" s="489"/>
      <c r="D56" s="489"/>
      <c r="E56" s="489"/>
      <c r="F56" s="34" t="s">
        <v>114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</row>
    <row r="57" spans="1:14" ht="15" hidden="1">
      <c r="A57" s="490" t="s">
        <v>115</v>
      </c>
      <c r="B57" s="490"/>
      <c r="C57" s="490"/>
      <c r="D57" s="490"/>
      <c r="E57" s="490"/>
      <c r="F57" s="35" t="s">
        <v>116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</row>
    <row r="58" spans="1:14" s="8" customFormat="1" ht="14.25">
      <c r="A58" s="488" t="s">
        <v>117</v>
      </c>
      <c r="B58" s="488"/>
      <c r="C58" s="488"/>
      <c r="D58" s="488"/>
      <c r="E58" s="488"/>
      <c r="F58" s="14" t="s">
        <v>118</v>
      </c>
      <c r="G58" s="15">
        <f aca="true" t="shared" si="15" ref="G58:N58">G59+G62</f>
        <v>0</v>
      </c>
      <c r="H58" s="15">
        <f t="shared" si="15"/>
        <v>0</v>
      </c>
      <c r="I58" s="15">
        <f t="shared" si="15"/>
        <v>0</v>
      </c>
      <c r="J58" s="15">
        <f t="shared" si="15"/>
        <v>0</v>
      </c>
      <c r="K58" s="15">
        <f t="shared" si="15"/>
        <v>534122069</v>
      </c>
      <c r="L58" s="15">
        <f t="shared" si="15"/>
        <v>13692033</v>
      </c>
      <c r="M58" s="15">
        <f t="shared" si="15"/>
        <v>0</v>
      </c>
      <c r="N58" s="15">
        <f t="shared" si="15"/>
        <v>547814102</v>
      </c>
    </row>
    <row r="59" spans="1:14" s="8" customFormat="1" ht="14.25">
      <c r="A59" s="488" t="s">
        <v>119</v>
      </c>
      <c r="B59" s="488"/>
      <c r="C59" s="488"/>
      <c r="D59" s="488"/>
      <c r="E59" s="488"/>
      <c r="F59" s="14" t="s">
        <v>120</v>
      </c>
      <c r="G59" s="15">
        <f aca="true" t="shared" si="16" ref="G59:N59">SUM(G60:G61)</f>
        <v>0</v>
      </c>
      <c r="H59" s="15">
        <f t="shared" si="16"/>
        <v>0</v>
      </c>
      <c r="I59" s="15">
        <f t="shared" si="16"/>
        <v>0</v>
      </c>
      <c r="J59" s="15">
        <f t="shared" si="16"/>
        <v>0</v>
      </c>
      <c r="K59" s="15">
        <f t="shared" si="16"/>
        <v>534122069</v>
      </c>
      <c r="L59" s="15">
        <f t="shared" si="16"/>
        <v>13692033</v>
      </c>
      <c r="M59" s="15">
        <f t="shared" si="16"/>
        <v>0</v>
      </c>
      <c r="N59" s="15">
        <f t="shared" si="16"/>
        <v>547814102</v>
      </c>
    </row>
    <row r="60" spans="1:14" ht="15">
      <c r="A60" s="489" t="s">
        <v>121</v>
      </c>
      <c r="B60" s="489"/>
      <c r="C60" s="489"/>
      <c r="D60" s="489"/>
      <c r="E60" s="489"/>
      <c r="F60" s="34" t="s">
        <v>120</v>
      </c>
      <c r="G60" s="17">
        <v>0</v>
      </c>
      <c r="H60" s="17">
        <v>0</v>
      </c>
      <c r="I60" s="17">
        <v>0</v>
      </c>
      <c r="J60" s="17">
        <f aca="true" t="shared" si="17" ref="J60:J65">SUM(G60:I60)</f>
        <v>0</v>
      </c>
      <c r="K60" s="17">
        <v>520077349</v>
      </c>
      <c r="L60" s="17">
        <v>8277499</v>
      </c>
      <c r="M60" s="17">
        <v>0</v>
      </c>
      <c r="N60" s="17">
        <f aca="true" t="shared" si="18" ref="N60:N65">SUM(K60:M60)</f>
        <v>528354848</v>
      </c>
    </row>
    <row r="61" spans="1:14" ht="15">
      <c r="A61" s="490" t="s">
        <v>122</v>
      </c>
      <c r="B61" s="490"/>
      <c r="C61" s="490"/>
      <c r="D61" s="490"/>
      <c r="E61" s="490"/>
      <c r="F61" s="35" t="s">
        <v>120</v>
      </c>
      <c r="G61" s="19">
        <v>0</v>
      </c>
      <c r="H61" s="19">
        <v>0</v>
      </c>
      <c r="I61" s="19">
        <v>0</v>
      </c>
      <c r="J61" s="19">
        <f t="shared" si="17"/>
        <v>0</v>
      </c>
      <c r="K61" s="19">
        <v>14044720</v>
      </c>
      <c r="L61" s="19">
        <v>5414534</v>
      </c>
      <c r="M61" s="19">
        <v>0</v>
      </c>
      <c r="N61" s="19">
        <f t="shared" si="18"/>
        <v>19459254</v>
      </c>
    </row>
    <row r="62" spans="1:14" ht="15">
      <c r="A62" s="489" t="s">
        <v>123</v>
      </c>
      <c r="B62" s="489"/>
      <c r="C62" s="489"/>
      <c r="D62" s="489"/>
      <c r="E62" s="489"/>
      <c r="F62" s="34" t="s">
        <v>124</v>
      </c>
      <c r="G62" s="17">
        <v>0</v>
      </c>
      <c r="H62" s="17">
        <v>0</v>
      </c>
      <c r="I62" s="17">
        <v>0</v>
      </c>
      <c r="J62" s="17">
        <f t="shared" si="17"/>
        <v>0</v>
      </c>
      <c r="K62" s="17">
        <v>0</v>
      </c>
      <c r="L62" s="17">
        <v>0</v>
      </c>
      <c r="M62" s="17">
        <v>0</v>
      </c>
      <c r="N62" s="17">
        <f t="shared" si="18"/>
        <v>0</v>
      </c>
    </row>
    <row r="63" spans="1:14" ht="15" hidden="1">
      <c r="A63" s="489" t="s">
        <v>125</v>
      </c>
      <c r="B63" s="489"/>
      <c r="C63" s="489"/>
      <c r="D63" s="489"/>
      <c r="E63" s="489"/>
      <c r="F63" s="34" t="s">
        <v>126</v>
      </c>
      <c r="G63" s="17">
        <v>0</v>
      </c>
      <c r="H63" s="17">
        <v>0</v>
      </c>
      <c r="I63" s="17">
        <v>0</v>
      </c>
      <c r="J63" s="17">
        <f t="shared" si="17"/>
        <v>0</v>
      </c>
      <c r="K63" s="17">
        <v>0</v>
      </c>
      <c r="L63" s="17">
        <v>0</v>
      </c>
      <c r="M63" s="17">
        <v>0</v>
      </c>
      <c r="N63" s="17">
        <f t="shared" si="18"/>
        <v>0</v>
      </c>
    </row>
    <row r="64" spans="1:14" ht="15">
      <c r="A64" s="490" t="s">
        <v>127</v>
      </c>
      <c r="B64" s="490"/>
      <c r="C64" s="490"/>
      <c r="D64" s="490"/>
      <c r="E64" s="490"/>
      <c r="F64" s="35" t="s">
        <v>128</v>
      </c>
      <c r="G64" s="19">
        <v>1515184361</v>
      </c>
      <c r="H64" s="19">
        <v>4504500</v>
      </c>
      <c r="I64" s="19">
        <v>0</v>
      </c>
      <c r="J64" s="19">
        <f t="shared" si="17"/>
        <v>1519688861</v>
      </c>
      <c r="K64" s="19">
        <v>1816292127</v>
      </c>
      <c r="L64" s="19">
        <v>23118508</v>
      </c>
      <c r="M64" s="19">
        <v>0</v>
      </c>
      <c r="N64" s="19">
        <f t="shared" si="18"/>
        <v>1839410635</v>
      </c>
    </row>
    <row r="65" spans="1:14" ht="15">
      <c r="A65" s="491" t="s">
        <v>129</v>
      </c>
      <c r="B65" s="491"/>
      <c r="C65" s="491"/>
      <c r="D65" s="491"/>
      <c r="E65" s="491"/>
      <c r="F65" s="258" t="s">
        <v>130</v>
      </c>
      <c r="G65" s="31">
        <v>0</v>
      </c>
      <c r="H65" s="31">
        <v>0</v>
      </c>
      <c r="I65" s="31">
        <v>0</v>
      </c>
      <c r="J65" s="31">
        <f t="shared" si="17"/>
        <v>0</v>
      </c>
      <c r="K65" s="31">
        <v>0</v>
      </c>
      <c r="L65" s="31">
        <v>0</v>
      </c>
      <c r="M65" s="31">
        <v>0</v>
      </c>
      <c r="N65" s="31">
        <f t="shared" si="18"/>
        <v>0</v>
      </c>
    </row>
    <row r="66" spans="1:14" s="8" customFormat="1" ht="14.25">
      <c r="A66" s="488" t="s">
        <v>131</v>
      </c>
      <c r="B66" s="488"/>
      <c r="C66" s="488"/>
      <c r="D66" s="488"/>
      <c r="E66" s="488"/>
      <c r="F66" s="14" t="s">
        <v>132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</row>
    <row r="67" spans="1:14" ht="15">
      <c r="A67" s="489" t="s">
        <v>133</v>
      </c>
      <c r="B67" s="489"/>
      <c r="C67" s="489"/>
      <c r="D67" s="489"/>
      <c r="E67" s="489"/>
      <c r="F67" s="34" t="s">
        <v>134</v>
      </c>
      <c r="G67" s="17">
        <v>0</v>
      </c>
      <c r="H67" s="17">
        <v>0</v>
      </c>
      <c r="I67" s="17">
        <v>0</v>
      </c>
      <c r="J67" s="17">
        <f>SUM(G67:I67)</f>
        <v>0</v>
      </c>
      <c r="K67" s="17">
        <v>0</v>
      </c>
      <c r="L67" s="17">
        <v>0</v>
      </c>
      <c r="M67" s="17">
        <v>0</v>
      </c>
      <c r="N67" s="17">
        <f>SUM(K67:M67)</f>
        <v>0</v>
      </c>
    </row>
    <row r="68" spans="1:14" s="36" customFormat="1" ht="15">
      <c r="A68" s="488" t="s">
        <v>392</v>
      </c>
      <c r="B68" s="488"/>
      <c r="C68" s="488"/>
      <c r="D68" s="488"/>
      <c r="E68" s="488"/>
      <c r="F68" s="14"/>
      <c r="G68" s="15">
        <f aca="true" t="shared" si="19" ref="G68:N68">G7</f>
        <v>3221127572</v>
      </c>
      <c r="H68" s="15">
        <f t="shared" si="19"/>
        <v>9009000</v>
      </c>
      <c r="I68" s="15">
        <f t="shared" si="19"/>
        <v>0</v>
      </c>
      <c r="J68" s="15">
        <f t="shared" si="19"/>
        <v>3230136572</v>
      </c>
      <c r="K68" s="15">
        <f t="shared" si="19"/>
        <v>5009201374</v>
      </c>
      <c r="L68" s="15">
        <f t="shared" si="19"/>
        <v>73631607</v>
      </c>
      <c r="M68" s="15">
        <f t="shared" si="19"/>
        <v>0</v>
      </c>
      <c r="N68" s="15">
        <f t="shared" si="19"/>
        <v>5082832981</v>
      </c>
    </row>
    <row r="69" spans="1:14" s="36" customFormat="1" ht="15">
      <c r="A69" s="488" t="s">
        <v>404</v>
      </c>
      <c r="B69" s="488"/>
      <c r="C69" s="488"/>
      <c r="D69" s="488"/>
      <c r="E69" s="488"/>
      <c r="F69" s="14"/>
      <c r="G69" s="15">
        <f aca="true" t="shared" si="20" ref="G69:N69">-G64</f>
        <v>-1515184361</v>
      </c>
      <c r="H69" s="15">
        <f t="shared" si="20"/>
        <v>-4504500</v>
      </c>
      <c r="I69" s="15">
        <f t="shared" si="20"/>
        <v>0</v>
      </c>
      <c r="J69" s="15">
        <f t="shared" si="20"/>
        <v>-1519688861</v>
      </c>
      <c r="K69" s="15">
        <f t="shared" si="20"/>
        <v>-1816292127</v>
      </c>
      <c r="L69" s="15">
        <f t="shared" si="20"/>
        <v>-23118508</v>
      </c>
      <c r="M69" s="15">
        <f t="shared" si="20"/>
        <v>0</v>
      </c>
      <c r="N69" s="15">
        <f t="shared" si="20"/>
        <v>-1839410635</v>
      </c>
    </row>
    <row r="70" spans="1:14" s="36" customFormat="1" ht="15">
      <c r="A70" s="488" t="s">
        <v>393</v>
      </c>
      <c r="B70" s="488"/>
      <c r="C70" s="488"/>
      <c r="D70" s="488"/>
      <c r="E70" s="488"/>
      <c r="F70" s="14"/>
      <c r="G70" s="15">
        <f aca="true" t="shared" si="21" ref="G70:N70">G68+G69</f>
        <v>1705943211</v>
      </c>
      <c r="H70" s="15">
        <f t="shared" si="21"/>
        <v>4504500</v>
      </c>
      <c r="I70" s="15">
        <f t="shared" si="21"/>
        <v>0</v>
      </c>
      <c r="J70" s="15">
        <f t="shared" si="21"/>
        <v>1710447711</v>
      </c>
      <c r="K70" s="15">
        <f t="shared" si="21"/>
        <v>3192909247</v>
      </c>
      <c r="L70" s="15">
        <f t="shared" si="21"/>
        <v>50513099</v>
      </c>
      <c r="M70" s="15">
        <f t="shared" si="21"/>
        <v>0</v>
      </c>
      <c r="N70" s="15">
        <f t="shared" si="21"/>
        <v>3243422346</v>
      </c>
    </row>
  </sheetData>
  <sheetProtection/>
  <mergeCells count="74">
    <mergeCell ref="A68:E68"/>
    <mergeCell ref="A69:E69"/>
    <mergeCell ref="A70:E70"/>
    <mergeCell ref="A1:N1"/>
    <mergeCell ref="A3:N3"/>
    <mergeCell ref="A4:N4"/>
    <mergeCell ref="A5:A6"/>
    <mergeCell ref="B5:B6"/>
    <mergeCell ref="C5:C6"/>
    <mergeCell ref="D5:E6"/>
    <mergeCell ref="F5:F6"/>
    <mergeCell ref="K5:N5"/>
    <mergeCell ref="A7:E7"/>
    <mergeCell ref="A8:E8"/>
    <mergeCell ref="A9:E9"/>
    <mergeCell ref="A10:E10"/>
    <mergeCell ref="G5:J5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7:E67"/>
    <mergeCell ref="A61:E61"/>
    <mergeCell ref="A62:E62"/>
    <mergeCell ref="A63:E63"/>
    <mergeCell ref="A64:E64"/>
    <mergeCell ref="A65:E65"/>
    <mergeCell ref="A66:E6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1" r:id="rId1"/>
  <headerFooter>
    <oddHeader>&amp;R3. melléklet a    /2023.(XI.13.) társulási határozathoz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view="pageLayout" workbookViewId="0" topLeftCell="E1">
      <selection activeCell="M9" sqref="M9"/>
    </sheetView>
  </sheetViews>
  <sheetFormatPr defaultColWidth="9.140625" defaultRowHeight="12.75"/>
  <cols>
    <col min="1" max="1" width="4.28125" style="25" customWidth="1"/>
    <col min="2" max="3" width="2.8515625" style="25" customWidth="1"/>
    <col min="4" max="4" width="5.28125" style="25" customWidth="1"/>
    <col min="5" max="5" width="49.28125" style="26" customWidth="1"/>
    <col min="6" max="6" width="7.421875" style="33" customWidth="1"/>
    <col min="7" max="7" width="16.421875" style="281" customWidth="1"/>
    <col min="8" max="8" width="13.7109375" style="281" customWidth="1"/>
    <col min="9" max="9" width="15.00390625" style="281" customWidth="1"/>
    <col min="10" max="10" width="16.00390625" style="281" customWidth="1"/>
    <col min="11" max="11" width="16.140625" style="33" customWidth="1"/>
    <col min="12" max="12" width="13.7109375" style="33" bestFit="1" customWidth="1"/>
    <col min="13" max="13" width="15.00390625" style="33" customWidth="1"/>
    <col min="14" max="14" width="16.00390625" style="33" customWidth="1"/>
    <col min="15" max="16384" width="9.140625" style="33" customWidth="1"/>
  </cols>
  <sheetData>
    <row r="1" spans="1:14" s="1" customFormat="1" ht="11.25">
      <c r="A1" s="496"/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</row>
    <row r="2" spans="1:5" ht="15">
      <c r="A2" s="33"/>
      <c r="B2" s="33"/>
      <c r="C2" s="33"/>
      <c r="D2" s="33"/>
      <c r="E2" s="33"/>
    </row>
    <row r="3" spans="1:14" s="3" customFormat="1" ht="31.5" customHeight="1">
      <c r="A3" s="498" t="s">
        <v>386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</row>
    <row r="4" spans="1:14" ht="15">
      <c r="A4" s="500" t="s">
        <v>11</v>
      </c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</row>
    <row r="5" spans="1:14" s="24" customFormat="1" ht="15">
      <c r="A5" s="502" t="s">
        <v>8</v>
      </c>
      <c r="B5" s="502" t="s">
        <v>13</v>
      </c>
      <c r="C5" s="502" t="s">
        <v>14</v>
      </c>
      <c r="D5" s="503" t="s">
        <v>15</v>
      </c>
      <c r="E5" s="494"/>
      <c r="F5" s="492" t="s">
        <v>10</v>
      </c>
      <c r="G5" s="493" t="s">
        <v>417</v>
      </c>
      <c r="H5" s="494"/>
      <c r="I5" s="494"/>
      <c r="J5" s="494"/>
      <c r="K5" s="493" t="s">
        <v>418</v>
      </c>
      <c r="L5" s="494"/>
      <c r="M5" s="494"/>
      <c r="N5" s="494"/>
    </row>
    <row r="6" spans="1:14" s="257" customFormat="1" ht="30">
      <c r="A6" s="491"/>
      <c r="B6" s="491"/>
      <c r="C6" s="491"/>
      <c r="D6" s="491"/>
      <c r="E6" s="491"/>
      <c r="F6" s="491"/>
      <c r="G6" s="253" t="s">
        <v>16</v>
      </c>
      <c r="H6" s="253" t="s">
        <v>17</v>
      </c>
      <c r="I6" s="253" t="s">
        <v>18</v>
      </c>
      <c r="J6" s="256" t="s">
        <v>7</v>
      </c>
      <c r="K6" s="253" t="s">
        <v>16</v>
      </c>
      <c r="L6" s="253" t="s">
        <v>17</v>
      </c>
      <c r="M6" s="253" t="s">
        <v>18</v>
      </c>
      <c r="N6" s="256" t="s">
        <v>7</v>
      </c>
    </row>
    <row r="7" spans="1:14" s="8" customFormat="1" ht="14.25">
      <c r="A7" s="488" t="s">
        <v>135</v>
      </c>
      <c r="B7" s="488"/>
      <c r="C7" s="488"/>
      <c r="D7" s="488"/>
      <c r="E7" s="488"/>
      <c r="F7" s="14"/>
      <c r="G7" s="15">
        <f aca="true" t="shared" si="0" ref="G7:M7">G8+G36</f>
        <v>3221127572</v>
      </c>
      <c r="H7" s="15">
        <f t="shared" si="0"/>
        <v>9009000</v>
      </c>
      <c r="I7" s="15">
        <f t="shared" si="0"/>
        <v>0</v>
      </c>
      <c r="J7" s="15">
        <f t="shared" si="0"/>
        <v>3230136572</v>
      </c>
      <c r="K7" s="15">
        <f>K8+K36</f>
        <v>4985312359</v>
      </c>
      <c r="L7" s="15">
        <f t="shared" si="0"/>
        <v>97520622</v>
      </c>
      <c r="M7" s="15">
        <f t="shared" si="0"/>
        <v>0</v>
      </c>
      <c r="N7" s="15">
        <f>N8+N36</f>
        <v>5082832981</v>
      </c>
    </row>
    <row r="8" spans="1:14" s="8" customFormat="1" ht="14.25">
      <c r="A8" s="488" t="s">
        <v>136</v>
      </c>
      <c r="B8" s="488"/>
      <c r="C8" s="488"/>
      <c r="D8" s="488"/>
      <c r="E8" s="488"/>
      <c r="F8" s="14"/>
      <c r="G8" s="15">
        <f aca="true" t="shared" si="1" ref="G8:M8">G9+G24</f>
        <v>1705943211</v>
      </c>
      <c r="H8" s="15">
        <f t="shared" si="1"/>
        <v>4504500</v>
      </c>
      <c r="I8" s="15">
        <f t="shared" si="1"/>
        <v>0</v>
      </c>
      <c r="J8" s="15">
        <f t="shared" si="1"/>
        <v>1710447711</v>
      </c>
      <c r="K8" s="15">
        <f t="shared" si="1"/>
        <v>3169020232</v>
      </c>
      <c r="L8" s="15">
        <f>L9+L24</f>
        <v>74402114</v>
      </c>
      <c r="M8" s="15">
        <f t="shared" si="1"/>
        <v>0</v>
      </c>
      <c r="N8" s="15">
        <f>N9+N24</f>
        <v>3243422346</v>
      </c>
    </row>
    <row r="9" spans="1:14" s="8" customFormat="1" ht="14.25">
      <c r="A9" s="488" t="s">
        <v>137</v>
      </c>
      <c r="B9" s="488"/>
      <c r="C9" s="488"/>
      <c r="D9" s="488"/>
      <c r="E9" s="488"/>
      <c r="F9" s="14"/>
      <c r="G9" s="15">
        <f aca="true" t="shared" si="2" ref="G9:L9">G10+G11+G12+G15+G16</f>
        <v>1704165211</v>
      </c>
      <c r="H9" s="15">
        <f t="shared" si="2"/>
        <v>4504500</v>
      </c>
      <c r="I9" s="15">
        <f t="shared" si="2"/>
        <v>0</v>
      </c>
      <c r="J9" s="15">
        <f t="shared" si="2"/>
        <v>1708669711</v>
      </c>
      <c r="K9" s="15">
        <f t="shared" si="2"/>
        <v>2669805777</v>
      </c>
      <c r="L9" s="15">
        <f t="shared" si="2"/>
        <v>68276580</v>
      </c>
      <c r="M9" s="15">
        <f>M10+M11+M12+M15+M16+M24</f>
        <v>0</v>
      </c>
      <c r="N9" s="15">
        <f>N10+N11+N12+N15+N16</f>
        <v>2738082357</v>
      </c>
    </row>
    <row r="10" spans="1:14" s="4" customFormat="1" ht="14.25">
      <c r="A10" s="505" t="s">
        <v>138</v>
      </c>
      <c r="B10" s="505"/>
      <c r="C10" s="505"/>
      <c r="D10" s="505"/>
      <c r="E10" s="505"/>
      <c r="F10" s="20" t="s">
        <v>139</v>
      </c>
      <c r="G10" s="21">
        <v>1058252470</v>
      </c>
      <c r="H10" s="21">
        <v>2500000</v>
      </c>
      <c r="I10" s="21">
        <v>0</v>
      </c>
      <c r="J10" s="21">
        <f>SUM(G10:I10)</f>
        <v>1060752470</v>
      </c>
      <c r="K10" s="21">
        <v>1394845333</v>
      </c>
      <c r="L10" s="21">
        <v>30483375</v>
      </c>
      <c r="M10" s="21">
        <v>0</v>
      </c>
      <c r="N10" s="21">
        <f>SUM(K10:M10)</f>
        <v>1425328708</v>
      </c>
    </row>
    <row r="11" spans="1:14" s="4" customFormat="1" ht="14.25">
      <c r="A11" s="504" t="s">
        <v>140</v>
      </c>
      <c r="B11" s="504"/>
      <c r="C11" s="504"/>
      <c r="D11" s="504"/>
      <c r="E11" s="504"/>
      <c r="F11" s="22" t="s">
        <v>1</v>
      </c>
      <c r="G11" s="23">
        <v>162337184</v>
      </c>
      <c r="H11" s="23">
        <v>325000</v>
      </c>
      <c r="I11" s="23">
        <v>0</v>
      </c>
      <c r="J11" s="23">
        <f>SUM(G11:I11)</f>
        <v>162662184</v>
      </c>
      <c r="K11" s="23">
        <v>207276642</v>
      </c>
      <c r="L11" s="23">
        <v>4120460</v>
      </c>
      <c r="M11" s="23">
        <v>0</v>
      </c>
      <c r="N11" s="23">
        <f>SUM(K11:M11)</f>
        <v>211397102</v>
      </c>
    </row>
    <row r="12" spans="1:14" s="8" customFormat="1" ht="14.25">
      <c r="A12" s="488" t="s">
        <v>141</v>
      </c>
      <c r="B12" s="488"/>
      <c r="C12" s="488"/>
      <c r="D12" s="488"/>
      <c r="E12" s="488"/>
      <c r="F12" s="14" t="s">
        <v>142</v>
      </c>
      <c r="G12" s="15">
        <f aca="true" t="shared" si="3" ref="G12:N12">SUM(G13:G14)</f>
        <v>475906998</v>
      </c>
      <c r="H12" s="15">
        <f t="shared" si="3"/>
        <v>1679500</v>
      </c>
      <c r="I12" s="15">
        <f t="shared" si="3"/>
        <v>0</v>
      </c>
      <c r="J12" s="15">
        <f t="shared" si="3"/>
        <v>477586498</v>
      </c>
      <c r="K12" s="15">
        <f t="shared" si="3"/>
        <v>1043420892</v>
      </c>
      <c r="L12" s="15">
        <f t="shared" si="3"/>
        <v>33291859</v>
      </c>
      <c r="M12" s="15">
        <f t="shared" si="3"/>
        <v>0</v>
      </c>
      <c r="N12" s="15">
        <f t="shared" si="3"/>
        <v>1076712751</v>
      </c>
    </row>
    <row r="13" spans="1:14" ht="15">
      <c r="A13" s="489" t="s">
        <v>143</v>
      </c>
      <c r="B13" s="489"/>
      <c r="C13" s="489"/>
      <c r="D13" s="489"/>
      <c r="E13" s="489"/>
      <c r="F13" s="34" t="s">
        <v>142</v>
      </c>
      <c r="G13" s="17">
        <v>475906998</v>
      </c>
      <c r="H13" s="17">
        <v>1679500</v>
      </c>
      <c r="I13" s="17">
        <v>0</v>
      </c>
      <c r="J13" s="17">
        <f>SUM(G13:I13)</f>
        <v>477586498</v>
      </c>
      <c r="K13" s="17">
        <v>1043420892</v>
      </c>
      <c r="L13" s="17">
        <v>33291859</v>
      </c>
      <c r="M13" s="17">
        <v>0</v>
      </c>
      <c r="N13" s="17">
        <f>SUM(K13:M13)</f>
        <v>1076712751</v>
      </c>
    </row>
    <row r="14" spans="1:14" ht="15">
      <c r="A14" s="490" t="s">
        <v>144</v>
      </c>
      <c r="B14" s="490"/>
      <c r="C14" s="490"/>
      <c r="D14" s="490"/>
      <c r="E14" s="490"/>
      <c r="F14" s="35" t="s">
        <v>6</v>
      </c>
      <c r="G14" s="19">
        <v>0</v>
      </c>
      <c r="H14" s="19">
        <v>0</v>
      </c>
      <c r="I14" s="19">
        <v>0</v>
      </c>
      <c r="J14" s="19">
        <f>SUM(G14:I14)</f>
        <v>0</v>
      </c>
      <c r="K14" s="19">
        <v>0</v>
      </c>
      <c r="L14" s="19">
        <v>0</v>
      </c>
      <c r="M14" s="19">
        <v>0</v>
      </c>
      <c r="N14" s="19">
        <f>SUM(K14:M14)</f>
        <v>0</v>
      </c>
    </row>
    <row r="15" spans="1:14" s="4" customFormat="1" ht="14.25">
      <c r="A15" s="505" t="s">
        <v>145</v>
      </c>
      <c r="B15" s="505"/>
      <c r="C15" s="505"/>
      <c r="D15" s="505"/>
      <c r="E15" s="505"/>
      <c r="F15" s="20" t="s">
        <v>146</v>
      </c>
      <c r="G15" s="21">
        <v>500000</v>
      </c>
      <c r="H15" s="21">
        <v>0</v>
      </c>
      <c r="I15" s="21">
        <v>0</v>
      </c>
      <c r="J15" s="21">
        <f>SUM(G15:I15)</f>
        <v>500000</v>
      </c>
      <c r="K15" s="21">
        <v>672510</v>
      </c>
      <c r="L15" s="21">
        <v>0</v>
      </c>
      <c r="M15" s="21">
        <v>0</v>
      </c>
      <c r="N15" s="21">
        <f>SUM(K15:M15)</f>
        <v>672510</v>
      </c>
    </row>
    <row r="16" spans="1:14" s="8" customFormat="1" ht="14.25">
      <c r="A16" s="488" t="s">
        <v>147</v>
      </c>
      <c r="B16" s="488"/>
      <c r="C16" s="488"/>
      <c r="D16" s="488"/>
      <c r="E16" s="488"/>
      <c r="F16" s="14" t="s">
        <v>148</v>
      </c>
      <c r="G16" s="15">
        <f aca="true" t="shared" si="4" ref="G16:M16">SUM(G18:G22)</f>
        <v>7168559</v>
      </c>
      <c r="H16" s="15">
        <f t="shared" si="4"/>
        <v>0</v>
      </c>
      <c r="I16" s="15">
        <f t="shared" si="4"/>
        <v>0</v>
      </c>
      <c r="J16" s="15">
        <f t="shared" si="4"/>
        <v>7168559</v>
      </c>
      <c r="K16" s="15">
        <f>SUM(K18:K23)</f>
        <v>23590400</v>
      </c>
      <c r="L16" s="15">
        <f t="shared" si="4"/>
        <v>380886</v>
      </c>
      <c r="M16" s="15">
        <f t="shared" si="4"/>
        <v>0</v>
      </c>
      <c r="N16" s="15">
        <f>SUM(N18:N23)</f>
        <v>23971286</v>
      </c>
    </row>
    <row r="17" spans="1:14" ht="15" hidden="1">
      <c r="A17" s="489" t="s">
        <v>149</v>
      </c>
      <c r="B17" s="489"/>
      <c r="C17" s="489"/>
      <c r="D17" s="489"/>
      <c r="E17" s="489"/>
      <c r="F17" s="34" t="s">
        <v>150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</row>
    <row r="18" spans="1:14" ht="15">
      <c r="A18" s="490" t="s">
        <v>151</v>
      </c>
      <c r="B18" s="490"/>
      <c r="C18" s="490"/>
      <c r="D18" s="490"/>
      <c r="E18" s="490"/>
      <c r="F18" s="35" t="s">
        <v>152</v>
      </c>
      <c r="G18" s="19">
        <v>0</v>
      </c>
      <c r="H18" s="19">
        <v>0</v>
      </c>
      <c r="I18" s="19">
        <v>0</v>
      </c>
      <c r="J18" s="19">
        <f>SUM(G18:I18)</f>
        <v>0</v>
      </c>
      <c r="K18" s="19">
        <v>3618577</v>
      </c>
      <c r="L18" s="19">
        <v>0</v>
      </c>
      <c r="M18" s="19">
        <v>0</v>
      </c>
      <c r="N18" s="19">
        <f aca="true" t="shared" si="5" ref="N18:N23">SUM(K18:M18)</f>
        <v>3618577</v>
      </c>
    </row>
    <row r="19" spans="1:14" ht="15">
      <c r="A19" s="490" t="s">
        <v>153</v>
      </c>
      <c r="B19" s="490"/>
      <c r="C19" s="490"/>
      <c r="D19" s="490"/>
      <c r="E19" s="490"/>
      <c r="F19" s="35" t="s">
        <v>154</v>
      </c>
      <c r="G19" s="19">
        <v>7168559</v>
      </c>
      <c r="H19" s="19">
        <v>0</v>
      </c>
      <c r="I19" s="19">
        <v>0</v>
      </c>
      <c r="J19" s="19">
        <f>SUM(G19:I19)</f>
        <v>7168559</v>
      </c>
      <c r="K19" s="19">
        <v>0</v>
      </c>
      <c r="L19" s="19">
        <v>380886</v>
      </c>
      <c r="M19" s="19">
        <v>0</v>
      </c>
      <c r="N19" s="19">
        <f t="shared" si="5"/>
        <v>380886</v>
      </c>
    </row>
    <row r="20" spans="1:14" ht="15">
      <c r="A20" s="490" t="s">
        <v>155</v>
      </c>
      <c r="B20" s="490"/>
      <c r="C20" s="490"/>
      <c r="D20" s="490"/>
      <c r="E20" s="490"/>
      <c r="F20" s="35" t="s">
        <v>156</v>
      </c>
      <c r="G20" s="19">
        <v>0</v>
      </c>
      <c r="H20" s="19">
        <v>0</v>
      </c>
      <c r="I20" s="19">
        <v>0</v>
      </c>
      <c r="J20" s="19">
        <f>SUM(G20:I20)</f>
        <v>0</v>
      </c>
      <c r="K20" s="19">
        <v>0</v>
      </c>
      <c r="L20" s="19">
        <v>0</v>
      </c>
      <c r="M20" s="19">
        <v>0</v>
      </c>
      <c r="N20" s="19">
        <f t="shared" si="5"/>
        <v>0</v>
      </c>
    </row>
    <row r="21" spans="1:14" ht="15">
      <c r="A21" s="490" t="s">
        <v>157</v>
      </c>
      <c r="B21" s="490"/>
      <c r="C21" s="490"/>
      <c r="D21" s="490"/>
      <c r="E21" s="490"/>
      <c r="F21" s="35" t="s">
        <v>9</v>
      </c>
      <c r="G21" s="19">
        <v>0</v>
      </c>
      <c r="H21" s="19">
        <v>0</v>
      </c>
      <c r="I21" s="19">
        <v>0</v>
      </c>
      <c r="J21" s="19">
        <f>SUM(G21:I21)</f>
        <v>0</v>
      </c>
      <c r="K21" s="19">
        <v>0</v>
      </c>
      <c r="L21" s="19">
        <v>0</v>
      </c>
      <c r="M21" s="19">
        <v>0</v>
      </c>
      <c r="N21" s="19">
        <f t="shared" si="5"/>
        <v>0</v>
      </c>
    </row>
    <row r="22" spans="1:14" ht="15">
      <c r="A22" s="490" t="s">
        <v>158</v>
      </c>
      <c r="B22" s="490"/>
      <c r="C22" s="490"/>
      <c r="D22" s="490"/>
      <c r="E22" s="490"/>
      <c r="F22" s="35" t="s">
        <v>148</v>
      </c>
      <c r="G22" s="19">
        <v>0</v>
      </c>
      <c r="H22" s="19">
        <v>0</v>
      </c>
      <c r="I22" s="19">
        <v>0</v>
      </c>
      <c r="J22" s="19">
        <f>SUM(G22:I22)</f>
        <v>0</v>
      </c>
      <c r="K22" s="19">
        <v>0</v>
      </c>
      <c r="L22" s="19">
        <v>0</v>
      </c>
      <c r="M22" s="19">
        <v>0</v>
      </c>
      <c r="N22" s="19">
        <f t="shared" si="5"/>
        <v>0</v>
      </c>
    </row>
    <row r="23" spans="1:14" ht="15">
      <c r="A23" s="490" t="s">
        <v>159</v>
      </c>
      <c r="B23" s="490"/>
      <c r="C23" s="490"/>
      <c r="D23" s="490"/>
      <c r="E23" s="490"/>
      <c r="F23" s="35" t="s">
        <v>160</v>
      </c>
      <c r="G23" s="19">
        <v>0</v>
      </c>
      <c r="H23" s="19">
        <v>0</v>
      </c>
      <c r="I23" s="19">
        <v>0</v>
      </c>
      <c r="J23" s="19">
        <v>0</v>
      </c>
      <c r="K23" s="19">
        <v>19971823</v>
      </c>
      <c r="L23" s="19">
        <v>0</v>
      </c>
      <c r="M23" s="19">
        <v>0</v>
      </c>
      <c r="N23" s="19">
        <f t="shared" si="5"/>
        <v>19971823</v>
      </c>
    </row>
    <row r="24" spans="1:14" s="8" customFormat="1" ht="14.25">
      <c r="A24" s="488" t="s">
        <v>161</v>
      </c>
      <c r="B24" s="488"/>
      <c r="C24" s="488"/>
      <c r="D24" s="488"/>
      <c r="E24" s="488"/>
      <c r="F24" s="14"/>
      <c r="G24" s="15">
        <f aca="true" t="shared" si="6" ref="G24:N24">SUM(G25:G27)</f>
        <v>1778000</v>
      </c>
      <c r="H24" s="15">
        <f t="shared" si="6"/>
        <v>0</v>
      </c>
      <c r="I24" s="15">
        <f t="shared" si="6"/>
        <v>0</v>
      </c>
      <c r="J24" s="15">
        <f t="shared" si="6"/>
        <v>1778000</v>
      </c>
      <c r="K24" s="15">
        <f t="shared" si="6"/>
        <v>499214455</v>
      </c>
      <c r="L24" s="15">
        <f t="shared" si="6"/>
        <v>6125534</v>
      </c>
      <c r="M24" s="15">
        <f t="shared" si="6"/>
        <v>0</v>
      </c>
      <c r="N24" s="15">
        <f t="shared" si="6"/>
        <v>505339989</v>
      </c>
    </row>
    <row r="25" spans="1:14" s="4" customFormat="1" ht="14.25">
      <c r="A25" s="505" t="s">
        <v>162</v>
      </c>
      <c r="B25" s="505"/>
      <c r="C25" s="505"/>
      <c r="D25" s="505"/>
      <c r="E25" s="505"/>
      <c r="F25" s="20" t="s">
        <v>163</v>
      </c>
      <c r="G25" s="21">
        <v>889000</v>
      </c>
      <c r="H25" s="21">
        <v>0</v>
      </c>
      <c r="I25" s="21">
        <v>0</v>
      </c>
      <c r="J25" s="21">
        <f>SUM(G25:I25)</f>
        <v>889000</v>
      </c>
      <c r="K25" s="21">
        <v>69410716</v>
      </c>
      <c r="L25" s="21">
        <v>4985334</v>
      </c>
      <c r="M25" s="21">
        <v>0</v>
      </c>
      <c r="N25" s="21">
        <f>SUM(K25:M25)</f>
        <v>74396050</v>
      </c>
    </row>
    <row r="26" spans="1:14" s="4" customFormat="1" ht="14.25">
      <c r="A26" s="504" t="s">
        <v>164</v>
      </c>
      <c r="B26" s="504"/>
      <c r="C26" s="504"/>
      <c r="D26" s="504"/>
      <c r="E26" s="504"/>
      <c r="F26" s="22" t="s">
        <v>165</v>
      </c>
      <c r="G26" s="23">
        <v>889000</v>
      </c>
      <c r="H26" s="23">
        <v>0</v>
      </c>
      <c r="I26" s="23">
        <v>0</v>
      </c>
      <c r="J26" s="23">
        <f>SUM(G26:I26)</f>
        <v>889000</v>
      </c>
      <c r="K26" s="23">
        <v>429803739</v>
      </c>
      <c r="L26" s="23">
        <v>1140200</v>
      </c>
      <c r="M26" s="23">
        <v>0</v>
      </c>
      <c r="N26" s="23">
        <f>SUM(K26:M26)</f>
        <v>430943939</v>
      </c>
    </row>
    <row r="27" spans="1:14" s="8" customFormat="1" ht="14.25">
      <c r="A27" s="488" t="s">
        <v>166</v>
      </c>
      <c r="B27" s="488"/>
      <c r="C27" s="488"/>
      <c r="D27" s="488"/>
      <c r="E27" s="488"/>
      <c r="F27" s="14" t="s">
        <v>167</v>
      </c>
      <c r="G27" s="15">
        <f aca="true" t="shared" si="7" ref="G27:N27">G31+G35</f>
        <v>0</v>
      </c>
      <c r="H27" s="15">
        <f t="shared" si="7"/>
        <v>0</v>
      </c>
      <c r="I27" s="15">
        <f t="shared" si="7"/>
        <v>0</v>
      </c>
      <c r="J27" s="15">
        <f t="shared" si="7"/>
        <v>0</v>
      </c>
      <c r="K27" s="15">
        <f t="shared" si="7"/>
        <v>0</v>
      </c>
      <c r="L27" s="15">
        <f t="shared" si="7"/>
        <v>0</v>
      </c>
      <c r="M27" s="15">
        <f t="shared" si="7"/>
        <v>0</v>
      </c>
      <c r="N27" s="15">
        <f t="shared" si="7"/>
        <v>0</v>
      </c>
    </row>
    <row r="28" spans="1:14" ht="15" hidden="1">
      <c r="A28" s="489" t="s">
        <v>168</v>
      </c>
      <c r="B28" s="489"/>
      <c r="C28" s="489"/>
      <c r="D28" s="489"/>
      <c r="E28" s="489"/>
      <c r="F28" s="34" t="s">
        <v>5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</row>
    <row r="29" spans="1:14" ht="15" hidden="1">
      <c r="A29" s="490" t="s">
        <v>169</v>
      </c>
      <c r="B29" s="490"/>
      <c r="C29" s="490"/>
      <c r="D29" s="490"/>
      <c r="E29" s="490"/>
      <c r="F29" s="35" t="s">
        <v>170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</row>
    <row r="30" spans="1:14" ht="15" hidden="1">
      <c r="A30" s="490" t="s">
        <v>171</v>
      </c>
      <c r="B30" s="490"/>
      <c r="C30" s="490"/>
      <c r="D30" s="490"/>
      <c r="E30" s="490"/>
      <c r="F30" s="35" t="s">
        <v>172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</row>
    <row r="31" spans="1:14" ht="15">
      <c r="A31" s="490" t="s">
        <v>173</v>
      </c>
      <c r="B31" s="490"/>
      <c r="C31" s="490"/>
      <c r="D31" s="490"/>
      <c r="E31" s="490"/>
      <c r="F31" s="35" t="s">
        <v>174</v>
      </c>
      <c r="G31" s="19">
        <v>0</v>
      </c>
      <c r="H31" s="19">
        <v>0</v>
      </c>
      <c r="I31" s="19">
        <v>0</v>
      </c>
      <c r="J31" s="19">
        <f>SUM(G31:I31)</f>
        <v>0</v>
      </c>
      <c r="K31" s="19">
        <v>0</v>
      </c>
      <c r="L31" s="19">
        <v>0</v>
      </c>
      <c r="M31" s="19">
        <v>0</v>
      </c>
      <c r="N31" s="19">
        <f>SUM(K31:M31)</f>
        <v>0</v>
      </c>
    </row>
    <row r="32" spans="1:14" ht="15" hidden="1">
      <c r="A32" s="490" t="s">
        <v>175</v>
      </c>
      <c r="B32" s="490"/>
      <c r="C32" s="490"/>
      <c r="D32" s="490"/>
      <c r="E32" s="490"/>
      <c r="F32" s="35" t="s">
        <v>176</v>
      </c>
      <c r="G32" s="19">
        <v>0</v>
      </c>
      <c r="H32" s="19">
        <v>0</v>
      </c>
      <c r="I32" s="19">
        <v>0</v>
      </c>
      <c r="J32" s="19">
        <f>SUM(G32:I32)</f>
        <v>0</v>
      </c>
      <c r="K32" s="19">
        <v>0</v>
      </c>
      <c r="L32" s="19">
        <v>0</v>
      </c>
      <c r="M32" s="19">
        <v>0</v>
      </c>
      <c r="N32" s="19">
        <f>SUM(K32:M32)</f>
        <v>0</v>
      </c>
    </row>
    <row r="33" spans="1:14" ht="15" hidden="1">
      <c r="A33" s="490" t="s">
        <v>177</v>
      </c>
      <c r="B33" s="490"/>
      <c r="C33" s="490"/>
      <c r="D33" s="490"/>
      <c r="E33" s="490"/>
      <c r="F33" s="35" t="s">
        <v>178</v>
      </c>
      <c r="G33" s="19">
        <v>0</v>
      </c>
      <c r="H33" s="19">
        <v>0</v>
      </c>
      <c r="I33" s="19">
        <v>0</v>
      </c>
      <c r="J33" s="19">
        <f>SUM(G33:I33)</f>
        <v>0</v>
      </c>
      <c r="K33" s="19">
        <v>0</v>
      </c>
      <c r="L33" s="19">
        <v>0</v>
      </c>
      <c r="M33" s="19">
        <v>0</v>
      </c>
      <c r="N33" s="19">
        <f>SUM(K33:M33)</f>
        <v>0</v>
      </c>
    </row>
    <row r="34" spans="1:14" ht="15" hidden="1">
      <c r="A34" s="490" t="s">
        <v>179</v>
      </c>
      <c r="B34" s="490"/>
      <c r="C34" s="490"/>
      <c r="D34" s="490"/>
      <c r="E34" s="490"/>
      <c r="F34" s="35" t="s">
        <v>180</v>
      </c>
      <c r="G34" s="19">
        <v>0</v>
      </c>
      <c r="H34" s="19">
        <v>0</v>
      </c>
      <c r="I34" s="19">
        <v>0</v>
      </c>
      <c r="J34" s="19">
        <f>SUM(G34:I34)</f>
        <v>0</v>
      </c>
      <c r="K34" s="19">
        <v>0</v>
      </c>
      <c r="L34" s="19">
        <v>0</v>
      </c>
      <c r="M34" s="19">
        <v>0</v>
      </c>
      <c r="N34" s="19">
        <f>SUM(K34:M34)</f>
        <v>0</v>
      </c>
    </row>
    <row r="35" spans="1:14" ht="15">
      <c r="A35" s="490" t="s">
        <v>181</v>
      </c>
      <c r="B35" s="490"/>
      <c r="C35" s="490"/>
      <c r="D35" s="490"/>
      <c r="E35" s="490"/>
      <c r="F35" s="35" t="s">
        <v>182</v>
      </c>
      <c r="G35" s="19">
        <v>0</v>
      </c>
      <c r="H35" s="19">
        <v>0</v>
      </c>
      <c r="I35" s="19">
        <v>0</v>
      </c>
      <c r="J35" s="19">
        <f>SUM(G35:I35)</f>
        <v>0</v>
      </c>
      <c r="K35" s="19">
        <v>0</v>
      </c>
      <c r="L35" s="19">
        <v>0</v>
      </c>
      <c r="M35" s="19">
        <v>0</v>
      </c>
      <c r="N35" s="19">
        <f>SUM(K35:M35)</f>
        <v>0</v>
      </c>
    </row>
    <row r="36" spans="1:14" s="8" customFormat="1" ht="14.25">
      <c r="A36" s="488" t="s">
        <v>183</v>
      </c>
      <c r="B36" s="488"/>
      <c r="C36" s="488"/>
      <c r="D36" s="488"/>
      <c r="E36" s="488"/>
      <c r="F36" s="14"/>
      <c r="G36" s="15">
        <f aca="true" t="shared" si="8" ref="G36:N36">G37+G43</f>
        <v>1515184361</v>
      </c>
      <c r="H36" s="15">
        <f t="shared" si="8"/>
        <v>4504500</v>
      </c>
      <c r="I36" s="15">
        <f t="shared" si="8"/>
        <v>0</v>
      </c>
      <c r="J36" s="15">
        <f t="shared" si="8"/>
        <v>1519688861</v>
      </c>
      <c r="K36" s="15">
        <f t="shared" si="8"/>
        <v>1816292127</v>
      </c>
      <c r="L36" s="15">
        <f t="shared" si="8"/>
        <v>23118508</v>
      </c>
      <c r="M36" s="15">
        <f t="shared" si="8"/>
        <v>0</v>
      </c>
      <c r="N36" s="15">
        <f t="shared" si="8"/>
        <v>1839410635</v>
      </c>
    </row>
    <row r="37" spans="1:14" s="8" customFormat="1" ht="14.25">
      <c r="A37" s="488" t="s">
        <v>184</v>
      </c>
      <c r="B37" s="488"/>
      <c r="C37" s="488"/>
      <c r="D37" s="488"/>
      <c r="E37" s="488"/>
      <c r="F37" s="14" t="s">
        <v>185</v>
      </c>
      <c r="G37" s="15">
        <f aca="true" t="shared" si="9" ref="G37:N37">SUM(G38:G42)</f>
        <v>1515184361</v>
      </c>
      <c r="H37" s="15">
        <f t="shared" si="9"/>
        <v>4504500</v>
      </c>
      <c r="I37" s="15">
        <f t="shared" si="9"/>
        <v>0</v>
      </c>
      <c r="J37" s="15">
        <f t="shared" si="9"/>
        <v>1519688861</v>
      </c>
      <c r="K37" s="15">
        <f t="shared" si="9"/>
        <v>1816292127</v>
      </c>
      <c r="L37" s="15">
        <f t="shared" si="9"/>
        <v>23118508</v>
      </c>
      <c r="M37" s="15">
        <f t="shared" si="9"/>
        <v>0</v>
      </c>
      <c r="N37" s="15">
        <f t="shared" si="9"/>
        <v>1839410635</v>
      </c>
    </row>
    <row r="38" spans="1:14" ht="15">
      <c r="A38" s="489" t="s">
        <v>186</v>
      </c>
      <c r="B38" s="489"/>
      <c r="C38" s="489"/>
      <c r="D38" s="489"/>
      <c r="E38" s="489"/>
      <c r="F38" s="34" t="s">
        <v>187</v>
      </c>
      <c r="G38" s="17">
        <v>0</v>
      </c>
      <c r="H38" s="17">
        <v>0</v>
      </c>
      <c r="I38" s="17">
        <v>0</v>
      </c>
      <c r="J38" s="17">
        <f>SUM(G38:I38)</f>
        <v>0</v>
      </c>
      <c r="K38" s="17">
        <v>0</v>
      </c>
      <c r="L38" s="17">
        <v>0</v>
      </c>
      <c r="M38" s="17">
        <v>0</v>
      </c>
      <c r="N38" s="17">
        <f>SUM(K38:M38)</f>
        <v>0</v>
      </c>
    </row>
    <row r="39" spans="1:14" ht="15">
      <c r="A39" s="490" t="s">
        <v>188</v>
      </c>
      <c r="B39" s="490"/>
      <c r="C39" s="490"/>
      <c r="D39" s="490"/>
      <c r="E39" s="490"/>
      <c r="F39" s="35" t="s">
        <v>189</v>
      </c>
      <c r="G39" s="19">
        <v>0</v>
      </c>
      <c r="H39" s="19">
        <v>0</v>
      </c>
      <c r="I39" s="19">
        <v>0</v>
      </c>
      <c r="J39" s="19">
        <f>SUM(G39:I39)</f>
        <v>0</v>
      </c>
      <c r="K39" s="19">
        <v>0</v>
      </c>
      <c r="L39" s="19">
        <v>0</v>
      </c>
      <c r="M39" s="19">
        <v>0</v>
      </c>
      <c r="N39" s="19">
        <f>SUM(K39:M39)</f>
        <v>0</v>
      </c>
    </row>
    <row r="40" spans="1:14" ht="15">
      <c r="A40" s="490" t="s">
        <v>190</v>
      </c>
      <c r="B40" s="490"/>
      <c r="C40" s="490"/>
      <c r="D40" s="490"/>
      <c r="E40" s="490"/>
      <c r="F40" s="35" t="s">
        <v>3</v>
      </c>
      <c r="G40" s="19">
        <v>0</v>
      </c>
      <c r="H40" s="19">
        <v>0</v>
      </c>
      <c r="I40" s="19">
        <v>0</v>
      </c>
      <c r="J40" s="19">
        <f>SUM(G40:I40)</f>
        <v>0</v>
      </c>
      <c r="K40" s="19">
        <v>0</v>
      </c>
      <c r="L40" s="19">
        <v>0</v>
      </c>
      <c r="M40" s="19">
        <v>0</v>
      </c>
      <c r="N40" s="19">
        <f>SUM(K40:M40)</f>
        <v>0</v>
      </c>
    </row>
    <row r="41" spans="1:14" ht="15">
      <c r="A41" s="490" t="s">
        <v>191</v>
      </c>
      <c r="B41" s="490"/>
      <c r="C41" s="490"/>
      <c r="D41" s="490"/>
      <c r="E41" s="490"/>
      <c r="F41" s="35" t="s">
        <v>192</v>
      </c>
      <c r="G41" s="19">
        <v>1515184361</v>
      </c>
      <c r="H41" s="19">
        <v>4504500</v>
      </c>
      <c r="I41" s="19">
        <v>0</v>
      </c>
      <c r="J41" s="19">
        <f>SUM(G41:I41)</f>
        <v>1519688861</v>
      </c>
      <c r="K41" s="19">
        <v>1816292127</v>
      </c>
      <c r="L41" s="19">
        <v>23118508</v>
      </c>
      <c r="M41" s="19">
        <v>0</v>
      </c>
      <c r="N41" s="19">
        <f>SUM(K41:M41)</f>
        <v>1839410635</v>
      </c>
    </row>
    <row r="42" spans="1:14" ht="15">
      <c r="A42" s="490" t="s">
        <v>193</v>
      </c>
      <c r="B42" s="490"/>
      <c r="C42" s="490"/>
      <c r="D42" s="490"/>
      <c r="E42" s="490"/>
      <c r="F42" s="35" t="s">
        <v>2</v>
      </c>
      <c r="G42" s="19">
        <v>0</v>
      </c>
      <c r="H42" s="19">
        <v>0</v>
      </c>
      <c r="I42" s="19">
        <v>0</v>
      </c>
      <c r="J42" s="19">
        <f>SUM(G42:I42)</f>
        <v>0</v>
      </c>
      <c r="K42" s="19">
        <v>0</v>
      </c>
      <c r="L42" s="19">
        <v>0</v>
      </c>
      <c r="M42" s="19">
        <v>0</v>
      </c>
      <c r="N42" s="19">
        <f>SUM(K42:M42)</f>
        <v>0</v>
      </c>
    </row>
    <row r="43" spans="1:14" s="8" customFormat="1" ht="14.25">
      <c r="A43" s="488" t="s">
        <v>194</v>
      </c>
      <c r="B43" s="488"/>
      <c r="C43" s="488"/>
      <c r="D43" s="488"/>
      <c r="E43" s="488"/>
      <c r="F43" s="14" t="s">
        <v>195</v>
      </c>
      <c r="G43" s="15">
        <f aca="true" t="shared" si="10" ref="G43:N43">G44</f>
        <v>0</v>
      </c>
      <c r="H43" s="15">
        <f t="shared" si="10"/>
        <v>0</v>
      </c>
      <c r="I43" s="15">
        <f t="shared" si="10"/>
        <v>0</v>
      </c>
      <c r="J43" s="15">
        <f t="shared" si="10"/>
        <v>0</v>
      </c>
      <c r="K43" s="15">
        <f t="shared" si="10"/>
        <v>0</v>
      </c>
      <c r="L43" s="15">
        <f t="shared" si="10"/>
        <v>0</v>
      </c>
      <c r="M43" s="15">
        <f t="shared" si="10"/>
        <v>0</v>
      </c>
      <c r="N43" s="15">
        <f t="shared" si="10"/>
        <v>0</v>
      </c>
    </row>
    <row r="44" spans="1:14" ht="15">
      <c r="A44" s="489" t="s">
        <v>196</v>
      </c>
      <c r="B44" s="489"/>
      <c r="C44" s="489"/>
      <c r="D44" s="489"/>
      <c r="E44" s="489"/>
      <c r="F44" s="34" t="s">
        <v>197</v>
      </c>
      <c r="G44" s="17">
        <v>0</v>
      </c>
      <c r="H44" s="17">
        <v>0</v>
      </c>
      <c r="I44" s="17">
        <v>0</v>
      </c>
      <c r="J44" s="17">
        <f>SUM(G44:I44)</f>
        <v>0</v>
      </c>
      <c r="K44" s="17">
        <v>0</v>
      </c>
      <c r="L44" s="17">
        <v>0</v>
      </c>
      <c r="M44" s="17">
        <v>0</v>
      </c>
      <c r="N44" s="17">
        <f>SUM(K44:M44)</f>
        <v>0</v>
      </c>
    </row>
    <row r="45" spans="1:14" ht="15">
      <c r="A45" s="489" t="s">
        <v>198</v>
      </c>
      <c r="B45" s="489"/>
      <c r="C45" s="489"/>
      <c r="D45" s="489"/>
      <c r="E45" s="489"/>
      <c r="F45" s="34" t="s">
        <v>199</v>
      </c>
      <c r="G45" s="17">
        <v>0</v>
      </c>
      <c r="H45" s="17">
        <v>0</v>
      </c>
      <c r="I45" s="17">
        <v>0</v>
      </c>
      <c r="J45" s="17">
        <f>SUM(G45:I45)</f>
        <v>0</v>
      </c>
      <c r="K45" s="17">
        <v>0</v>
      </c>
      <c r="L45" s="17">
        <v>0</v>
      </c>
      <c r="M45" s="17">
        <v>0</v>
      </c>
      <c r="N45" s="17">
        <f>SUM(K45:M45)</f>
        <v>0</v>
      </c>
    </row>
    <row r="46" spans="1:14" ht="15">
      <c r="A46" s="488" t="s">
        <v>389</v>
      </c>
      <c r="B46" s="488"/>
      <c r="C46" s="488"/>
      <c r="D46" s="488"/>
      <c r="E46" s="488"/>
      <c r="F46" s="14"/>
      <c r="G46" s="15">
        <f aca="true" t="shared" si="11" ref="G46:N46">G7</f>
        <v>3221127572</v>
      </c>
      <c r="H46" s="15">
        <f t="shared" si="11"/>
        <v>9009000</v>
      </c>
      <c r="I46" s="15">
        <f t="shared" si="11"/>
        <v>0</v>
      </c>
      <c r="J46" s="15">
        <f t="shared" si="11"/>
        <v>3230136572</v>
      </c>
      <c r="K46" s="15">
        <f t="shared" si="11"/>
        <v>4985312359</v>
      </c>
      <c r="L46" s="15">
        <f>L7</f>
        <v>97520622</v>
      </c>
      <c r="M46" s="15">
        <f t="shared" si="11"/>
        <v>0</v>
      </c>
      <c r="N46" s="15">
        <f t="shared" si="11"/>
        <v>5082832981</v>
      </c>
    </row>
    <row r="47" spans="1:14" ht="15">
      <c r="A47" s="488" t="s">
        <v>391</v>
      </c>
      <c r="B47" s="488"/>
      <c r="C47" s="488"/>
      <c r="D47" s="488"/>
      <c r="E47" s="488"/>
      <c r="F47" s="14"/>
      <c r="G47" s="15">
        <f aca="true" t="shared" si="12" ref="G47:N47">-G41</f>
        <v>-1515184361</v>
      </c>
      <c r="H47" s="15">
        <f t="shared" si="12"/>
        <v>-4504500</v>
      </c>
      <c r="I47" s="15">
        <f t="shared" si="12"/>
        <v>0</v>
      </c>
      <c r="J47" s="15">
        <f t="shared" si="12"/>
        <v>-1519688861</v>
      </c>
      <c r="K47" s="15">
        <f t="shared" si="12"/>
        <v>-1816292127</v>
      </c>
      <c r="L47" s="15">
        <f t="shared" si="12"/>
        <v>-23118508</v>
      </c>
      <c r="M47" s="15">
        <f t="shared" si="12"/>
        <v>0</v>
      </c>
      <c r="N47" s="15">
        <f t="shared" si="12"/>
        <v>-1839410635</v>
      </c>
    </row>
    <row r="48" spans="1:14" ht="15">
      <c r="A48" s="488" t="s">
        <v>390</v>
      </c>
      <c r="B48" s="488"/>
      <c r="C48" s="488"/>
      <c r="D48" s="488"/>
      <c r="E48" s="488"/>
      <c r="F48" s="14"/>
      <c r="G48" s="15">
        <f aca="true" t="shared" si="13" ref="G48:N48">G46+G47</f>
        <v>1705943211</v>
      </c>
      <c r="H48" s="15">
        <f t="shared" si="13"/>
        <v>4504500</v>
      </c>
      <c r="I48" s="15">
        <f t="shared" si="13"/>
        <v>0</v>
      </c>
      <c r="J48" s="15">
        <f t="shared" si="13"/>
        <v>1710447711</v>
      </c>
      <c r="K48" s="15">
        <f t="shared" si="13"/>
        <v>3169020232</v>
      </c>
      <c r="L48" s="15">
        <f t="shared" si="13"/>
        <v>74402114</v>
      </c>
      <c r="M48" s="15">
        <f t="shared" si="13"/>
        <v>0</v>
      </c>
      <c r="N48" s="15">
        <f t="shared" si="13"/>
        <v>3243422346</v>
      </c>
    </row>
  </sheetData>
  <sheetProtection/>
  <mergeCells count="52">
    <mergeCell ref="A46:E46"/>
    <mergeCell ref="A47:E47"/>
    <mergeCell ref="A48:E48"/>
    <mergeCell ref="A7:E7"/>
    <mergeCell ref="A8:E8"/>
    <mergeCell ref="A9:E9"/>
    <mergeCell ref="A10:E10"/>
    <mergeCell ref="A11:E11"/>
    <mergeCell ref="A12:E12"/>
    <mergeCell ref="A13:E13"/>
    <mergeCell ref="A1:N1"/>
    <mergeCell ref="A3:N3"/>
    <mergeCell ref="A4:N4"/>
    <mergeCell ref="A5:A6"/>
    <mergeCell ref="B5:B6"/>
    <mergeCell ref="C5:C6"/>
    <mergeCell ref="D5:E6"/>
    <mergeCell ref="F5:F6"/>
    <mergeCell ref="K5:N5"/>
    <mergeCell ref="G5:J5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40:E40"/>
    <mergeCell ref="A29:E29"/>
    <mergeCell ref="A30:E30"/>
    <mergeCell ref="A31:E31"/>
    <mergeCell ref="A32:E32"/>
    <mergeCell ref="A33:E33"/>
    <mergeCell ref="A34:E34"/>
    <mergeCell ref="A41:E41"/>
    <mergeCell ref="A42:E42"/>
    <mergeCell ref="A43:E43"/>
    <mergeCell ref="A44:E44"/>
    <mergeCell ref="A45:E45"/>
    <mergeCell ref="A35:E35"/>
    <mergeCell ref="A36:E36"/>
    <mergeCell ref="A37:E37"/>
    <mergeCell ref="A38:E38"/>
    <mergeCell ref="A39:E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29" r:id="rId1"/>
  <headerFooter>
    <oddHeader>&amp;R4. melléklet a    /2023.(XI.13.) társulási határozathoz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view="pageLayout" workbookViewId="0" topLeftCell="E1">
      <selection activeCell="M7" sqref="M7"/>
    </sheetView>
  </sheetViews>
  <sheetFormatPr defaultColWidth="9.140625" defaultRowHeight="12.75"/>
  <cols>
    <col min="1" max="1" width="4.28125" style="25" customWidth="1"/>
    <col min="2" max="3" width="2.8515625" style="25" customWidth="1"/>
    <col min="4" max="4" width="5.28125" style="25" customWidth="1"/>
    <col min="5" max="5" width="49.28125" style="26" customWidth="1"/>
    <col min="6" max="6" width="7.421875" style="33" customWidth="1"/>
    <col min="7" max="7" width="14.8515625" style="281" customWidth="1"/>
    <col min="8" max="8" width="13.7109375" style="281" customWidth="1"/>
    <col min="9" max="9" width="15.00390625" style="281" customWidth="1"/>
    <col min="10" max="10" width="16.00390625" style="281" customWidth="1"/>
    <col min="11" max="11" width="15.421875" style="33" bestFit="1" customWidth="1"/>
    <col min="12" max="12" width="13.7109375" style="33" customWidth="1"/>
    <col min="13" max="13" width="15.00390625" style="33" customWidth="1"/>
    <col min="14" max="14" width="16.00390625" style="33" customWidth="1"/>
    <col min="15" max="16384" width="9.140625" style="33" customWidth="1"/>
  </cols>
  <sheetData>
    <row r="1" spans="1:14" s="1" customFormat="1" ht="11.25">
      <c r="A1" s="496"/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</row>
    <row r="2" spans="1:5" ht="15">
      <c r="A2" s="33"/>
      <c r="B2" s="33"/>
      <c r="C2" s="33"/>
      <c r="D2" s="33"/>
      <c r="E2" s="33"/>
    </row>
    <row r="3" spans="1:14" s="3" customFormat="1" ht="31.5" customHeight="1">
      <c r="A3" s="498" t="s">
        <v>387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</row>
    <row r="4" spans="1:14" ht="15">
      <c r="A4" s="500" t="s">
        <v>11</v>
      </c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</row>
    <row r="5" spans="1:14" s="24" customFormat="1" ht="15">
      <c r="A5" s="502" t="s">
        <v>8</v>
      </c>
      <c r="B5" s="502" t="s">
        <v>13</v>
      </c>
      <c r="C5" s="502" t="s">
        <v>14</v>
      </c>
      <c r="D5" s="503" t="s">
        <v>15</v>
      </c>
      <c r="E5" s="494"/>
      <c r="F5" s="492" t="s">
        <v>10</v>
      </c>
      <c r="G5" s="493" t="s">
        <v>417</v>
      </c>
      <c r="H5" s="494"/>
      <c r="I5" s="494"/>
      <c r="J5" s="494"/>
      <c r="K5" s="493" t="s">
        <v>418</v>
      </c>
      <c r="L5" s="494"/>
      <c r="M5" s="494"/>
      <c r="N5" s="494"/>
    </row>
    <row r="6" spans="1:14" s="257" customFormat="1" ht="30">
      <c r="A6" s="491"/>
      <c r="B6" s="491"/>
      <c r="C6" s="491"/>
      <c r="D6" s="491"/>
      <c r="E6" s="491"/>
      <c r="F6" s="491"/>
      <c r="G6" s="253" t="s">
        <v>16</v>
      </c>
      <c r="H6" s="253" t="s">
        <v>17</v>
      </c>
      <c r="I6" s="253" t="s">
        <v>18</v>
      </c>
      <c r="J6" s="256" t="s">
        <v>7</v>
      </c>
      <c r="K6" s="253" t="s">
        <v>16</v>
      </c>
      <c r="L6" s="253" t="s">
        <v>17</v>
      </c>
      <c r="M6" s="253" t="s">
        <v>18</v>
      </c>
      <c r="N6" s="256" t="s">
        <v>7</v>
      </c>
    </row>
    <row r="7" spans="1:14" s="8" customFormat="1" ht="14.25">
      <c r="A7" s="495" t="s">
        <v>19</v>
      </c>
      <c r="B7" s="495"/>
      <c r="C7" s="495"/>
      <c r="D7" s="495"/>
      <c r="E7" s="495"/>
      <c r="F7" s="255"/>
      <c r="G7" s="30">
        <f aca="true" t="shared" si="0" ref="G7:N7">G8+G54</f>
        <v>1540382992</v>
      </c>
      <c r="H7" s="30">
        <f t="shared" si="0"/>
        <v>4504500</v>
      </c>
      <c r="I7" s="30">
        <f t="shared" si="0"/>
        <v>0</v>
      </c>
      <c r="J7" s="30">
        <f t="shared" si="0"/>
        <v>1544887492</v>
      </c>
      <c r="K7" s="30">
        <f t="shared" si="0"/>
        <v>2815379662</v>
      </c>
      <c r="L7" s="30">
        <f t="shared" si="0"/>
        <v>23499394</v>
      </c>
      <c r="M7" s="30">
        <f t="shared" si="0"/>
        <v>0</v>
      </c>
      <c r="N7" s="30">
        <f t="shared" si="0"/>
        <v>2838879056</v>
      </c>
    </row>
    <row r="8" spans="1:14" s="8" customFormat="1" ht="14.25">
      <c r="A8" s="488" t="s">
        <v>20</v>
      </c>
      <c r="B8" s="488"/>
      <c r="C8" s="488"/>
      <c r="D8" s="488"/>
      <c r="E8" s="488"/>
      <c r="F8" s="14"/>
      <c r="G8" s="15">
        <f aca="true" t="shared" si="1" ref="G8:N8">G9+G38</f>
        <v>1540382992</v>
      </c>
      <c r="H8" s="15">
        <f t="shared" si="1"/>
        <v>4504500</v>
      </c>
      <c r="I8" s="15">
        <f t="shared" si="1"/>
        <v>0</v>
      </c>
      <c r="J8" s="15">
        <f t="shared" si="1"/>
        <v>1544887492</v>
      </c>
      <c r="K8" s="15">
        <f t="shared" si="1"/>
        <v>2314922246</v>
      </c>
      <c r="L8" s="15">
        <f t="shared" si="1"/>
        <v>23435466</v>
      </c>
      <c r="M8" s="15">
        <f t="shared" si="1"/>
        <v>0</v>
      </c>
      <c r="N8" s="15">
        <f t="shared" si="1"/>
        <v>2338357712</v>
      </c>
    </row>
    <row r="9" spans="1:14" s="8" customFormat="1" ht="15" customHeight="1">
      <c r="A9" s="488" t="s">
        <v>21</v>
      </c>
      <c r="B9" s="488"/>
      <c r="C9" s="488"/>
      <c r="D9" s="488"/>
      <c r="E9" s="488"/>
      <c r="F9" s="14"/>
      <c r="G9" s="15">
        <f>G10+G17+G22+G34</f>
        <v>1540382992</v>
      </c>
      <c r="H9" s="15">
        <f aca="true" t="shared" si="2" ref="H9:N9">H10+H17+H22+H34</f>
        <v>4504500</v>
      </c>
      <c r="I9" s="15">
        <f t="shared" si="2"/>
        <v>0</v>
      </c>
      <c r="J9" s="15">
        <f t="shared" si="2"/>
        <v>1544887492</v>
      </c>
      <c r="K9" s="15">
        <f t="shared" si="2"/>
        <v>1832172511</v>
      </c>
      <c r="L9" s="15">
        <f t="shared" si="2"/>
        <v>23435466</v>
      </c>
      <c r="M9" s="15">
        <f t="shared" si="2"/>
        <v>0</v>
      </c>
      <c r="N9" s="15">
        <f t="shared" si="2"/>
        <v>1855607977</v>
      </c>
    </row>
    <row r="10" spans="1:14" s="8" customFormat="1" ht="14.25">
      <c r="A10" s="488" t="s">
        <v>22</v>
      </c>
      <c r="B10" s="488"/>
      <c r="C10" s="488"/>
      <c r="D10" s="488"/>
      <c r="E10" s="488"/>
      <c r="F10" s="14" t="s">
        <v>23</v>
      </c>
      <c r="G10" s="15">
        <f aca="true" t="shared" si="3" ref="G10:N10">G16+G12</f>
        <v>1536642688</v>
      </c>
      <c r="H10" s="15">
        <f t="shared" si="3"/>
        <v>4504500</v>
      </c>
      <c r="I10" s="15">
        <f t="shared" si="3"/>
        <v>0</v>
      </c>
      <c r="J10" s="15">
        <f t="shared" si="3"/>
        <v>1541147188</v>
      </c>
      <c r="K10" s="15">
        <f t="shared" si="3"/>
        <v>1807416487</v>
      </c>
      <c r="L10" s="15">
        <f t="shared" si="3"/>
        <v>23054580</v>
      </c>
      <c r="M10" s="15">
        <f t="shared" si="3"/>
        <v>0</v>
      </c>
      <c r="N10" s="15">
        <f t="shared" si="3"/>
        <v>1830471067</v>
      </c>
    </row>
    <row r="11" spans="1:14" ht="15" hidden="1">
      <c r="A11" s="489" t="s">
        <v>24</v>
      </c>
      <c r="B11" s="489"/>
      <c r="C11" s="489"/>
      <c r="D11" s="489"/>
      <c r="E11" s="489"/>
      <c r="F11" s="34" t="s">
        <v>25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</row>
    <row r="12" spans="1:14" ht="15">
      <c r="A12" s="490" t="s">
        <v>26</v>
      </c>
      <c r="B12" s="490"/>
      <c r="C12" s="490"/>
      <c r="D12" s="490"/>
      <c r="E12" s="490"/>
      <c r="F12" s="35" t="s">
        <v>27</v>
      </c>
      <c r="G12" s="19">
        <v>0</v>
      </c>
      <c r="H12" s="19">
        <v>0</v>
      </c>
      <c r="I12" s="19">
        <v>0</v>
      </c>
      <c r="J12" s="19">
        <f>SUM(G12:I12)</f>
        <v>0</v>
      </c>
      <c r="K12" s="19">
        <v>3618577</v>
      </c>
      <c r="L12" s="19">
        <v>0</v>
      </c>
      <c r="M12" s="19">
        <v>0</v>
      </c>
      <c r="N12" s="19">
        <f>SUM(K12:M12)</f>
        <v>3618577</v>
      </c>
    </row>
    <row r="13" spans="1:14" ht="15" hidden="1">
      <c r="A13" s="490" t="s">
        <v>28</v>
      </c>
      <c r="B13" s="490"/>
      <c r="C13" s="490"/>
      <c r="D13" s="490"/>
      <c r="E13" s="490"/>
      <c r="F13" s="35" t="s">
        <v>29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</row>
    <row r="14" spans="1:14" ht="15" hidden="1">
      <c r="A14" s="490" t="s">
        <v>30</v>
      </c>
      <c r="B14" s="490"/>
      <c r="C14" s="490"/>
      <c r="D14" s="490"/>
      <c r="E14" s="490"/>
      <c r="F14" s="35" t="s">
        <v>31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</row>
    <row r="15" spans="1:14" ht="15" hidden="1">
      <c r="A15" s="490" t="s">
        <v>32</v>
      </c>
      <c r="B15" s="490"/>
      <c r="C15" s="490"/>
      <c r="D15" s="490"/>
      <c r="E15" s="490"/>
      <c r="F15" s="35" t="s">
        <v>33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</row>
    <row r="16" spans="1:14" ht="15">
      <c r="A16" s="490" t="s">
        <v>34</v>
      </c>
      <c r="B16" s="490"/>
      <c r="C16" s="490"/>
      <c r="D16" s="490"/>
      <c r="E16" s="490"/>
      <c r="F16" s="35" t="s">
        <v>35</v>
      </c>
      <c r="G16" s="19">
        <v>1536642688</v>
      </c>
      <c r="H16" s="19">
        <v>4504500</v>
      </c>
      <c r="I16" s="19">
        <v>0</v>
      </c>
      <c r="J16" s="19">
        <f>SUM(G16:I16)</f>
        <v>1541147188</v>
      </c>
      <c r="K16" s="19">
        <v>1803797910</v>
      </c>
      <c r="L16" s="19">
        <v>23054580</v>
      </c>
      <c r="M16" s="19">
        <v>0</v>
      </c>
      <c r="N16" s="19">
        <f>SUM(K16:M16)</f>
        <v>1826852490</v>
      </c>
    </row>
    <row r="17" spans="1:14" s="8" customFormat="1" ht="14.25">
      <c r="A17" s="488" t="s">
        <v>36</v>
      </c>
      <c r="B17" s="488"/>
      <c r="C17" s="488"/>
      <c r="D17" s="488"/>
      <c r="E17" s="488"/>
      <c r="F17" s="14" t="s">
        <v>37</v>
      </c>
      <c r="G17" s="15">
        <f aca="true" t="shared" si="4" ref="G17:N17">G21</f>
        <v>0</v>
      </c>
      <c r="H17" s="15">
        <f t="shared" si="4"/>
        <v>0</v>
      </c>
      <c r="I17" s="15">
        <f t="shared" si="4"/>
        <v>0</v>
      </c>
      <c r="J17" s="15">
        <f t="shared" si="4"/>
        <v>0</v>
      </c>
      <c r="K17" s="15">
        <f t="shared" si="4"/>
        <v>0</v>
      </c>
      <c r="L17" s="15">
        <f t="shared" si="4"/>
        <v>0</v>
      </c>
      <c r="M17" s="15">
        <f t="shared" si="4"/>
        <v>0</v>
      </c>
      <c r="N17" s="15">
        <f t="shared" si="4"/>
        <v>0</v>
      </c>
    </row>
    <row r="18" spans="1:14" ht="15" hidden="1">
      <c r="A18" s="489" t="s">
        <v>38</v>
      </c>
      <c r="B18" s="489"/>
      <c r="C18" s="489"/>
      <c r="D18" s="489"/>
      <c r="E18" s="489"/>
      <c r="F18" s="34" t="s">
        <v>39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</row>
    <row r="19" spans="1:14" ht="15" hidden="1">
      <c r="A19" s="490" t="s">
        <v>40</v>
      </c>
      <c r="B19" s="490"/>
      <c r="C19" s="490"/>
      <c r="D19" s="490"/>
      <c r="E19" s="490"/>
      <c r="F19" s="35" t="s">
        <v>41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</row>
    <row r="20" spans="1:14" ht="15" hidden="1">
      <c r="A20" s="490" t="s">
        <v>42</v>
      </c>
      <c r="B20" s="490"/>
      <c r="C20" s="490"/>
      <c r="D20" s="490"/>
      <c r="E20" s="490"/>
      <c r="F20" s="35" t="s">
        <v>43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</row>
    <row r="21" spans="1:14" ht="15">
      <c r="A21" s="490" t="s">
        <v>44</v>
      </c>
      <c r="B21" s="490"/>
      <c r="C21" s="490"/>
      <c r="D21" s="490"/>
      <c r="E21" s="490"/>
      <c r="F21" s="35" t="s">
        <v>45</v>
      </c>
      <c r="G21" s="19">
        <v>0</v>
      </c>
      <c r="H21" s="19">
        <v>0</v>
      </c>
      <c r="I21" s="19">
        <v>0</v>
      </c>
      <c r="J21" s="19">
        <f>SUM(G21:I21)</f>
        <v>0</v>
      </c>
      <c r="K21" s="19">
        <v>0</v>
      </c>
      <c r="L21" s="19">
        <v>0</v>
      </c>
      <c r="M21" s="19">
        <v>0</v>
      </c>
      <c r="N21" s="19">
        <f>SUM(K21:M21)</f>
        <v>0</v>
      </c>
    </row>
    <row r="22" spans="1:14" s="8" customFormat="1" ht="14.25">
      <c r="A22" s="488" t="s">
        <v>46</v>
      </c>
      <c r="B22" s="488"/>
      <c r="C22" s="488"/>
      <c r="D22" s="488"/>
      <c r="E22" s="488"/>
      <c r="F22" s="14" t="s">
        <v>47</v>
      </c>
      <c r="G22" s="15">
        <f aca="true" t="shared" si="5" ref="G22:N22">SUM(G23:G33)</f>
        <v>3740304</v>
      </c>
      <c r="H22" s="15">
        <f t="shared" si="5"/>
        <v>0</v>
      </c>
      <c r="I22" s="15">
        <f t="shared" si="5"/>
        <v>0</v>
      </c>
      <c r="J22" s="15">
        <f t="shared" si="5"/>
        <v>3740304</v>
      </c>
      <c r="K22" s="15">
        <f t="shared" si="5"/>
        <v>24756024</v>
      </c>
      <c r="L22" s="15">
        <f t="shared" si="5"/>
        <v>380886</v>
      </c>
      <c r="M22" s="15">
        <f t="shared" si="5"/>
        <v>0</v>
      </c>
      <c r="N22" s="15">
        <f t="shared" si="5"/>
        <v>25136910</v>
      </c>
    </row>
    <row r="23" spans="1:14" ht="15">
      <c r="A23" s="489" t="s">
        <v>48</v>
      </c>
      <c r="B23" s="489"/>
      <c r="C23" s="489"/>
      <c r="D23" s="489"/>
      <c r="E23" s="489"/>
      <c r="F23" s="34" t="s">
        <v>49</v>
      </c>
      <c r="G23" s="17">
        <v>0</v>
      </c>
      <c r="H23" s="17">
        <v>0</v>
      </c>
      <c r="I23" s="17">
        <v>0</v>
      </c>
      <c r="J23" s="17">
        <f>SUM(G23:I23)</f>
        <v>0</v>
      </c>
      <c r="K23" s="17">
        <v>0</v>
      </c>
      <c r="L23" s="17">
        <v>0</v>
      </c>
      <c r="M23" s="17">
        <v>0</v>
      </c>
      <c r="N23" s="17">
        <f>SUM(K23:M23)</f>
        <v>0</v>
      </c>
    </row>
    <row r="24" spans="1:14" ht="15">
      <c r="A24" s="490" t="s">
        <v>50</v>
      </c>
      <c r="B24" s="490"/>
      <c r="C24" s="490"/>
      <c r="D24" s="490"/>
      <c r="E24" s="490"/>
      <c r="F24" s="35" t="s">
        <v>51</v>
      </c>
      <c r="G24" s="19">
        <v>740304</v>
      </c>
      <c r="H24" s="19">
        <v>0</v>
      </c>
      <c r="I24" s="19">
        <v>0</v>
      </c>
      <c r="J24" s="19">
        <f>SUM(G24:I24)</f>
        <v>740304</v>
      </c>
      <c r="K24" s="19">
        <v>21756024</v>
      </c>
      <c r="L24" s="19">
        <v>0</v>
      </c>
      <c r="M24" s="19">
        <v>0</v>
      </c>
      <c r="N24" s="19">
        <f>SUM(K24:M24)</f>
        <v>21756024</v>
      </c>
    </row>
    <row r="25" spans="1:14" ht="15">
      <c r="A25" s="490" t="s">
        <v>52</v>
      </c>
      <c r="B25" s="490"/>
      <c r="C25" s="490"/>
      <c r="D25" s="490"/>
      <c r="E25" s="490"/>
      <c r="F25" s="35" t="s">
        <v>53</v>
      </c>
      <c r="G25" s="19">
        <v>3000000</v>
      </c>
      <c r="H25" s="19">
        <v>0</v>
      </c>
      <c r="I25" s="19">
        <v>0</v>
      </c>
      <c r="J25" s="19">
        <f aca="true" t="shared" si="6" ref="J25:J33">SUM(G25:I25)</f>
        <v>3000000</v>
      </c>
      <c r="K25" s="19">
        <v>3000000</v>
      </c>
      <c r="L25" s="19">
        <v>0</v>
      </c>
      <c r="M25" s="19">
        <v>0</v>
      </c>
      <c r="N25" s="19">
        <f aca="true" t="shared" si="7" ref="N25:N33">SUM(K25:M25)</f>
        <v>3000000</v>
      </c>
    </row>
    <row r="26" spans="1:14" ht="15">
      <c r="A26" s="490" t="s">
        <v>54</v>
      </c>
      <c r="B26" s="490"/>
      <c r="C26" s="490"/>
      <c r="D26" s="490"/>
      <c r="E26" s="490"/>
      <c r="F26" s="35" t="s">
        <v>55</v>
      </c>
      <c r="G26" s="19">
        <v>0</v>
      </c>
      <c r="H26" s="19">
        <v>0</v>
      </c>
      <c r="I26" s="19">
        <v>0</v>
      </c>
      <c r="J26" s="19">
        <f t="shared" si="6"/>
        <v>0</v>
      </c>
      <c r="K26" s="19">
        <v>0</v>
      </c>
      <c r="L26" s="19">
        <v>0</v>
      </c>
      <c r="M26" s="19">
        <v>0</v>
      </c>
      <c r="N26" s="19">
        <f t="shared" si="7"/>
        <v>0</v>
      </c>
    </row>
    <row r="27" spans="1:14" ht="15">
      <c r="A27" s="490" t="s">
        <v>56</v>
      </c>
      <c r="B27" s="490"/>
      <c r="C27" s="490"/>
      <c r="D27" s="490"/>
      <c r="E27" s="490"/>
      <c r="F27" s="35" t="s">
        <v>57</v>
      </c>
      <c r="G27" s="19">
        <v>0</v>
      </c>
      <c r="H27" s="19">
        <v>0</v>
      </c>
      <c r="I27" s="19">
        <v>0</v>
      </c>
      <c r="J27" s="19">
        <f t="shared" si="6"/>
        <v>0</v>
      </c>
      <c r="K27" s="19">
        <v>0</v>
      </c>
      <c r="L27" s="19">
        <v>0</v>
      </c>
      <c r="M27" s="19">
        <v>0</v>
      </c>
      <c r="N27" s="19">
        <f t="shared" si="7"/>
        <v>0</v>
      </c>
    </row>
    <row r="28" spans="1:14" ht="15">
      <c r="A28" s="490" t="s">
        <v>58</v>
      </c>
      <c r="B28" s="490"/>
      <c r="C28" s="490"/>
      <c r="D28" s="490"/>
      <c r="E28" s="490"/>
      <c r="F28" s="35" t="s">
        <v>59</v>
      </c>
      <c r="G28" s="19">
        <v>0</v>
      </c>
      <c r="H28" s="19">
        <v>0</v>
      </c>
      <c r="I28" s="19">
        <v>0</v>
      </c>
      <c r="J28" s="19">
        <f t="shared" si="6"/>
        <v>0</v>
      </c>
      <c r="K28" s="19">
        <v>0</v>
      </c>
      <c r="L28" s="19">
        <v>0</v>
      </c>
      <c r="M28" s="19">
        <v>0</v>
      </c>
      <c r="N28" s="19">
        <f t="shared" si="7"/>
        <v>0</v>
      </c>
    </row>
    <row r="29" spans="1:14" ht="15">
      <c r="A29" s="490" t="s">
        <v>60</v>
      </c>
      <c r="B29" s="490"/>
      <c r="C29" s="490"/>
      <c r="D29" s="490"/>
      <c r="E29" s="490"/>
      <c r="F29" s="35" t="s">
        <v>61</v>
      </c>
      <c r="G29" s="19">
        <v>0</v>
      </c>
      <c r="H29" s="19">
        <v>0</v>
      </c>
      <c r="I29" s="19">
        <v>0</v>
      </c>
      <c r="J29" s="19">
        <f t="shared" si="6"/>
        <v>0</v>
      </c>
      <c r="K29" s="19">
        <v>0</v>
      </c>
      <c r="L29" s="19">
        <v>0</v>
      </c>
      <c r="M29" s="19">
        <v>0</v>
      </c>
      <c r="N29" s="19">
        <f t="shared" si="7"/>
        <v>0</v>
      </c>
    </row>
    <row r="30" spans="1:14" ht="15">
      <c r="A30" s="490" t="s">
        <v>62</v>
      </c>
      <c r="B30" s="490"/>
      <c r="C30" s="490"/>
      <c r="D30" s="490"/>
      <c r="E30" s="490"/>
      <c r="F30" s="35" t="s">
        <v>63</v>
      </c>
      <c r="G30" s="19">
        <v>0</v>
      </c>
      <c r="H30" s="19">
        <v>0</v>
      </c>
      <c r="I30" s="19">
        <v>0</v>
      </c>
      <c r="J30" s="19">
        <f t="shared" si="6"/>
        <v>0</v>
      </c>
      <c r="K30" s="19">
        <v>0</v>
      </c>
      <c r="L30" s="19">
        <v>0</v>
      </c>
      <c r="M30" s="19">
        <v>0</v>
      </c>
      <c r="N30" s="19">
        <f t="shared" si="7"/>
        <v>0</v>
      </c>
    </row>
    <row r="31" spans="1:14" ht="15">
      <c r="A31" s="490" t="s">
        <v>64</v>
      </c>
      <c r="B31" s="490"/>
      <c r="C31" s="490"/>
      <c r="D31" s="490"/>
      <c r="E31" s="490"/>
      <c r="F31" s="35" t="s">
        <v>65</v>
      </c>
      <c r="G31" s="19">
        <v>0</v>
      </c>
      <c r="H31" s="19">
        <v>0</v>
      </c>
      <c r="I31" s="19">
        <v>0</v>
      </c>
      <c r="J31" s="19">
        <f t="shared" si="6"/>
        <v>0</v>
      </c>
      <c r="K31" s="19">
        <v>0</v>
      </c>
      <c r="L31" s="19">
        <v>0</v>
      </c>
      <c r="M31" s="19">
        <v>0</v>
      </c>
      <c r="N31" s="19">
        <f t="shared" si="7"/>
        <v>0</v>
      </c>
    </row>
    <row r="32" spans="1:14" ht="15">
      <c r="A32" s="490" t="s">
        <v>66</v>
      </c>
      <c r="B32" s="490"/>
      <c r="C32" s="490"/>
      <c r="D32" s="490"/>
      <c r="E32" s="490"/>
      <c r="F32" s="35" t="s">
        <v>67</v>
      </c>
      <c r="G32" s="19">
        <v>0</v>
      </c>
      <c r="H32" s="19">
        <v>0</v>
      </c>
      <c r="I32" s="19">
        <v>0</v>
      </c>
      <c r="J32" s="19">
        <f t="shared" si="6"/>
        <v>0</v>
      </c>
      <c r="K32" s="19">
        <v>0</v>
      </c>
      <c r="L32" s="19">
        <v>0</v>
      </c>
      <c r="M32" s="19">
        <v>0</v>
      </c>
      <c r="N32" s="19">
        <f t="shared" si="7"/>
        <v>0</v>
      </c>
    </row>
    <row r="33" spans="1:14" ht="15">
      <c r="A33" s="490" t="s">
        <v>68</v>
      </c>
      <c r="B33" s="490"/>
      <c r="C33" s="490"/>
      <c r="D33" s="490"/>
      <c r="E33" s="490"/>
      <c r="F33" s="35" t="s">
        <v>69</v>
      </c>
      <c r="G33" s="19">
        <v>0</v>
      </c>
      <c r="H33" s="19">
        <v>0</v>
      </c>
      <c r="I33" s="19">
        <v>0</v>
      </c>
      <c r="J33" s="19">
        <f t="shared" si="6"/>
        <v>0</v>
      </c>
      <c r="K33" s="19">
        <v>0</v>
      </c>
      <c r="L33" s="19">
        <v>380886</v>
      </c>
      <c r="M33" s="19">
        <v>0</v>
      </c>
      <c r="N33" s="19">
        <f t="shared" si="7"/>
        <v>380886</v>
      </c>
    </row>
    <row r="34" spans="1:14" s="8" customFormat="1" ht="14.25">
      <c r="A34" s="488" t="s">
        <v>70</v>
      </c>
      <c r="B34" s="488"/>
      <c r="C34" s="488"/>
      <c r="D34" s="488"/>
      <c r="E34" s="488"/>
      <c r="F34" s="14" t="s">
        <v>71</v>
      </c>
      <c r="G34" s="15">
        <f aca="true" t="shared" si="8" ref="G34:N34">G37</f>
        <v>0</v>
      </c>
      <c r="H34" s="15">
        <f t="shared" si="8"/>
        <v>0</v>
      </c>
      <c r="I34" s="15">
        <f t="shared" si="8"/>
        <v>0</v>
      </c>
      <c r="J34" s="15">
        <f t="shared" si="8"/>
        <v>0</v>
      </c>
      <c r="K34" s="15">
        <f t="shared" si="8"/>
        <v>0</v>
      </c>
      <c r="L34" s="15">
        <f t="shared" si="8"/>
        <v>0</v>
      </c>
      <c r="M34" s="15">
        <f t="shared" si="8"/>
        <v>0</v>
      </c>
      <c r="N34" s="15">
        <f t="shared" si="8"/>
        <v>0</v>
      </c>
    </row>
    <row r="35" spans="1:14" ht="15" hidden="1">
      <c r="A35" s="489" t="s">
        <v>72</v>
      </c>
      <c r="B35" s="489"/>
      <c r="C35" s="489"/>
      <c r="D35" s="489"/>
      <c r="E35" s="489"/>
      <c r="F35" s="34" t="s">
        <v>73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</row>
    <row r="36" spans="1:14" ht="15" hidden="1">
      <c r="A36" s="490" t="s">
        <v>74</v>
      </c>
      <c r="B36" s="490"/>
      <c r="C36" s="490"/>
      <c r="D36" s="490"/>
      <c r="E36" s="490"/>
      <c r="F36" s="35" t="s">
        <v>75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</row>
    <row r="37" spans="1:14" ht="15">
      <c r="A37" s="490" t="s">
        <v>76</v>
      </c>
      <c r="B37" s="490"/>
      <c r="C37" s="490"/>
      <c r="D37" s="490"/>
      <c r="E37" s="490"/>
      <c r="F37" s="35" t="s">
        <v>77</v>
      </c>
      <c r="G37" s="19">
        <v>0</v>
      </c>
      <c r="H37" s="19">
        <v>0</v>
      </c>
      <c r="I37" s="19">
        <v>0</v>
      </c>
      <c r="J37" s="19">
        <f>SUM(G37:I37)</f>
        <v>0</v>
      </c>
      <c r="K37" s="19">
        <v>0</v>
      </c>
      <c r="L37" s="19">
        <v>0</v>
      </c>
      <c r="M37" s="19">
        <v>0</v>
      </c>
      <c r="N37" s="19">
        <f>SUM(K37:M37)</f>
        <v>0</v>
      </c>
    </row>
    <row r="38" spans="1:14" s="8" customFormat="1" ht="14.25">
      <c r="A38" s="488" t="s">
        <v>78</v>
      </c>
      <c r="B38" s="488"/>
      <c r="C38" s="488"/>
      <c r="D38" s="488"/>
      <c r="E38" s="488"/>
      <c r="F38" s="14"/>
      <c r="G38" s="15">
        <f aca="true" t="shared" si="9" ref="G38:N38">G39+G45+G50</f>
        <v>0</v>
      </c>
      <c r="H38" s="15">
        <f t="shared" si="9"/>
        <v>0</v>
      </c>
      <c r="I38" s="15">
        <f t="shared" si="9"/>
        <v>0</v>
      </c>
      <c r="J38" s="15">
        <f t="shared" si="9"/>
        <v>0</v>
      </c>
      <c r="K38" s="15">
        <f t="shared" si="9"/>
        <v>482749735</v>
      </c>
      <c r="L38" s="15">
        <f t="shared" si="9"/>
        <v>0</v>
      </c>
      <c r="M38" s="15">
        <f t="shared" si="9"/>
        <v>0</v>
      </c>
      <c r="N38" s="15">
        <f t="shared" si="9"/>
        <v>482749735</v>
      </c>
    </row>
    <row r="39" spans="1:14" s="8" customFormat="1" ht="14.25">
      <c r="A39" s="488" t="s">
        <v>79</v>
      </c>
      <c r="B39" s="488"/>
      <c r="C39" s="488"/>
      <c r="D39" s="488"/>
      <c r="E39" s="488"/>
      <c r="F39" s="14" t="s">
        <v>80</v>
      </c>
      <c r="G39" s="15">
        <f aca="true" t="shared" si="10" ref="G39:N39">SUM(G40:G44)</f>
        <v>0</v>
      </c>
      <c r="H39" s="15">
        <f t="shared" si="10"/>
        <v>0</v>
      </c>
      <c r="I39" s="15">
        <f t="shared" si="10"/>
        <v>0</v>
      </c>
      <c r="J39" s="15">
        <f t="shared" si="10"/>
        <v>0</v>
      </c>
      <c r="K39" s="15">
        <f t="shared" si="10"/>
        <v>482749735</v>
      </c>
      <c r="L39" s="15">
        <f t="shared" si="10"/>
        <v>0</v>
      </c>
      <c r="M39" s="15">
        <f t="shared" si="10"/>
        <v>0</v>
      </c>
      <c r="N39" s="15">
        <f t="shared" si="10"/>
        <v>482749735</v>
      </c>
    </row>
    <row r="40" spans="1:14" ht="15">
      <c r="A40" s="489" t="s">
        <v>81</v>
      </c>
      <c r="B40" s="489"/>
      <c r="C40" s="489"/>
      <c r="D40" s="489"/>
      <c r="E40" s="489"/>
      <c r="F40" s="34" t="s">
        <v>82</v>
      </c>
      <c r="G40" s="17">
        <v>0</v>
      </c>
      <c r="H40" s="17">
        <v>0</v>
      </c>
      <c r="I40" s="17">
        <v>0</v>
      </c>
      <c r="J40" s="17">
        <f>SUM(G40:I40)</f>
        <v>0</v>
      </c>
      <c r="K40" s="17">
        <v>0</v>
      </c>
      <c r="L40" s="17">
        <v>0</v>
      </c>
      <c r="M40" s="17">
        <v>0</v>
      </c>
      <c r="N40" s="17">
        <f>SUM(K40:M40)</f>
        <v>0</v>
      </c>
    </row>
    <row r="41" spans="1:14" ht="15" hidden="1">
      <c r="A41" s="490" t="s">
        <v>83</v>
      </c>
      <c r="B41" s="490"/>
      <c r="C41" s="490"/>
      <c r="D41" s="490"/>
      <c r="E41" s="490"/>
      <c r="F41" s="35" t="s">
        <v>84</v>
      </c>
      <c r="G41" s="19">
        <v>0</v>
      </c>
      <c r="H41" s="19">
        <v>0</v>
      </c>
      <c r="I41" s="19">
        <v>0</v>
      </c>
      <c r="J41" s="19">
        <f>SUM(G41:I41)</f>
        <v>0</v>
      </c>
      <c r="K41" s="19">
        <v>0</v>
      </c>
      <c r="L41" s="19">
        <v>0</v>
      </c>
      <c r="M41" s="19">
        <v>0</v>
      </c>
      <c r="N41" s="19">
        <f>SUM(K41:M41)</f>
        <v>0</v>
      </c>
    </row>
    <row r="42" spans="1:14" ht="15" hidden="1">
      <c r="A42" s="490" t="s">
        <v>85</v>
      </c>
      <c r="B42" s="490"/>
      <c r="C42" s="490"/>
      <c r="D42" s="490"/>
      <c r="E42" s="490"/>
      <c r="F42" s="35" t="s">
        <v>86</v>
      </c>
      <c r="G42" s="19">
        <v>0</v>
      </c>
      <c r="H42" s="19">
        <v>0</v>
      </c>
      <c r="I42" s="19">
        <v>0</v>
      </c>
      <c r="J42" s="19">
        <f>SUM(G42:I42)</f>
        <v>0</v>
      </c>
      <c r="K42" s="19">
        <v>0</v>
      </c>
      <c r="L42" s="19">
        <v>0</v>
      </c>
      <c r="M42" s="19">
        <v>0</v>
      </c>
      <c r="N42" s="19">
        <f>SUM(K42:M42)</f>
        <v>0</v>
      </c>
    </row>
    <row r="43" spans="1:14" ht="15" hidden="1">
      <c r="A43" s="490" t="s">
        <v>87</v>
      </c>
      <c r="B43" s="490"/>
      <c r="C43" s="490"/>
      <c r="D43" s="490"/>
      <c r="E43" s="490"/>
      <c r="F43" s="35" t="s">
        <v>88</v>
      </c>
      <c r="G43" s="19">
        <v>0</v>
      </c>
      <c r="H43" s="19">
        <v>0</v>
      </c>
      <c r="I43" s="19">
        <v>0</v>
      </c>
      <c r="J43" s="19">
        <f>SUM(G43:I43)</f>
        <v>0</v>
      </c>
      <c r="K43" s="19">
        <v>0</v>
      </c>
      <c r="L43" s="19">
        <v>0</v>
      </c>
      <c r="M43" s="19">
        <v>0</v>
      </c>
      <c r="N43" s="19">
        <f>SUM(K43:M43)</f>
        <v>0</v>
      </c>
    </row>
    <row r="44" spans="1:14" ht="15">
      <c r="A44" s="490" t="s">
        <v>89</v>
      </c>
      <c r="B44" s="490"/>
      <c r="C44" s="490"/>
      <c r="D44" s="490"/>
      <c r="E44" s="490"/>
      <c r="F44" s="35" t="s">
        <v>90</v>
      </c>
      <c r="G44" s="19">
        <v>0</v>
      </c>
      <c r="H44" s="19">
        <v>0</v>
      </c>
      <c r="I44" s="19">
        <v>0</v>
      </c>
      <c r="J44" s="19">
        <f>SUM(G44:I44)</f>
        <v>0</v>
      </c>
      <c r="K44" s="19">
        <v>482749735</v>
      </c>
      <c r="L44" s="19">
        <v>0</v>
      </c>
      <c r="M44" s="19">
        <v>0</v>
      </c>
      <c r="N44" s="19">
        <f>SUM(K44:M44)</f>
        <v>482749735</v>
      </c>
    </row>
    <row r="45" spans="1:14" s="8" customFormat="1" ht="14.25">
      <c r="A45" s="488" t="s">
        <v>91</v>
      </c>
      <c r="B45" s="488"/>
      <c r="C45" s="488"/>
      <c r="D45" s="488"/>
      <c r="E45" s="488"/>
      <c r="F45" s="14" t="s">
        <v>92</v>
      </c>
      <c r="G45" s="15">
        <f aca="true" t="shared" si="11" ref="G45:N45">SUM(G46:G49)</f>
        <v>0</v>
      </c>
      <c r="H45" s="15">
        <f t="shared" si="11"/>
        <v>0</v>
      </c>
      <c r="I45" s="15">
        <f t="shared" si="11"/>
        <v>0</v>
      </c>
      <c r="J45" s="15">
        <f t="shared" si="11"/>
        <v>0</v>
      </c>
      <c r="K45" s="15">
        <f t="shared" si="11"/>
        <v>0</v>
      </c>
      <c r="L45" s="15">
        <f t="shared" si="11"/>
        <v>0</v>
      </c>
      <c r="M45" s="15">
        <f t="shared" si="11"/>
        <v>0</v>
      </c>
      <c r="N45" s="15">
        <f t="shared" si="11"/>
        <v>0</v>
      </c>
    </row>
    <row r="46" spans="1:14" ht="15">
      <c r="A46" s="489" t="s">
        <v>93</v>
      </c>
      <c r="B46" s="489"/>
      <c r="C46" s="489"/>
      <c r="D46" s="489"/>
      <c r="E46" s="489"/>
      <c r="F46" s="34" t="s">
        <v>94</v>
      </c>
      <c r="G46" s="17">
        <v>0</v>
      </c>
      <c r="H46" s="17">
        <v>0</v>
      </c>
      <c r="I46" s="17">
        <v>0</v>
      </c>
      <c r="J46" s="17">
        <f>SUM(G46:I46)</f>
        <v>0</v>
      </c>
      <c r="K46" s="17">
        <v>0</v>
      </c>
      <c r="L46" s="17">
        <v>0</v>
      </c>
      <c r="M46" s="17">
        <v>0</v>
      </c>
      <c r="N46" s="17">
        <f>SUM(K46:M46)</f>
        <v>0</v>
      </c>
    </row>
    <row r="47" spans="1:14" ht="15">
      <c r="A47" s="490" t="s">
        <v>95</v>
      </c>
      <c r="B47" s="490"/>
      <c r="C47" s="490"/>
      <c r="D47" s="490"/>
      <c r="E47" s="490"/>
      <c r="F47" s="35" t="s">
        <v>96</v>
      </c>
      <c r="G47" s="19">
        <v>0</v>
      </c>
      <c r="H47" s="19">
        <v>0</v>
      </c>
      <c r="I47" s="19">
        <v>0</v>
      </c>
      <c r="J47" s="19">
        <f>SUM(G47:I47)</f>
        <v>0</v>
      </c>
      <c r="K47" s="19">
        <v>0</v>
      </c>
      <c r="L47" s="19">
        <v>0</v>
      </c>
      <c r="M47" s="19">
        <v>0</v>
      </c>
      <c r="N47" s="19">
        <f>SUM(K47:M47)</f>
        <v>0</v>
      </c>
    </row>
    <row r="48" spans="1:14" ht="15">
      <c r="A48" s="490" t="s">
        <v>97</v>
      </c>
      <c r="B48" s="490"/>
      <c r="C48" s="490"/>
      <c r="D48" s="490"/>
      <c r="E48" s="490"/>
      <c r="F48" s="35" t="s">
        <v>98</v>
      </c>
      <c r="G48" s="19">
        <v>0</v>
      </c>
      <c r="H48" s="19">
        <v>0</v>
      </c>
      <c r="I48" s="19">
        <v>0</v>
      </c>
      <c r="J48" s="19">
        <f>SUM(G48:I48)</f>
        <v>0</v>
      </c>
      <c r="K48" s="19">
        <v>0</v>
      </c>
      <c r="L48" s="19">
        <v>0</v>
      </c>
      <c r="M48" s="19">
        <v>0</v>
      </c>
      <c r="N48" s="19">
        <f>SUM(K48:M48)</f>
        <v>0</v>
      </c>
    </row>
    <row r="49" spans="1:14" ht="15">
      <c r="A49" s="490" t="s">
        <v>99</v>
      </c>
      <c r="B49" s="490"/>
      <c r="C49" s="490"/>
      <c r="D49" s="490"/>
      <c r="E49" s="490"/>
      <c r="F49" s="35" t="s">
        <v>100</v>
      </c>
      <c r="G49" s="19">
        <v>0</v>
      </c>
      <c r="H49" s="19">
        <v>0</v>
      </c>
      <c r="I49" s="19">
        <v>0</v>
      </c>
      <c r="J49" s="19">
        <f>SUM(G49:I49)</f>
        <v>0</v>
      </c>
      <c r="K49" s="19">
        <v>0</v>
      </c>
      <c r="L49" s="19">
        <v>0</v>
      </c>
      <c r="M49" s="19">
        <v>0</v>
      </c>
      <c r="N49" s="19">
        <f>SUM(K49:M49)</f>
        <v>0</v>
      </c>
    </row>
    <row r="50" spans="1:14" s="8" customFormat="1" ht="14.25">
      <c r="A50" s="488" t="s">
        <v>101</v>
      </c>
      <c r="B50" s="488"/>
      <c r="C50" s="488"/>
      <c r="D50" s="488"/>
      <c r="E50" s="488"/>
      <c r="F50" s="14" t="s">
        <v>102</v>
      </c>
      <c r="G50" s="15">
        <f aca="true" t="shared" si="12" ref="G50:N50">G53</f>
        <v>0</v>
      </c>
      <c r="H50" s="15">
        <f t="shared" si="12"/>
        <v>0</v>
      </c>
      <c r="I50" s="15">
        <f t="shared" si="12"/>
        <v>0</v>
      </c>
      <c r="J50" s="15">
        <f t="shared" si="12"/>
        <v>0</v>
      </c>
      <c r="K50" s="15">
        <f t="shared" si="12"/>
        <v>0</v>
      </c>
      <c r="L50" s="15">
        <f t="shared" si="12"/>
        <v>0</v>
      </c>
      <c r="M50" s="15">
        <f t="shared" si="12"/>
        <v>0</v>
      </c>
      <c r="N50" s="15">
        <f t="shared" si="12"/>
        <v>0</v>
      </c>
    </row>
    <row r="51" spans="1:14" ht="15" hidden="1">
      <c r="A51" s="489" t="s">
        <v>103</v>
      </c>
      <c r="B51" s="489"/>
      <c r="C51" s="489"/>
      <c r="D51" s="489"/>
      <c r="E51" s="489"/>
      <c r="F51" s="34" t="s">
        <v>104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</row>
    <row r="52" spans="1:14" ht="15" hidden="1">
      <c r="A52" s="490" t="s">
        <v>105</v>
      </c>
      <c r="B52" s="490"/>
      <c r="C52" s="490"/>
      <c r="D52" s="490"/>
      <c r="E52" s="490"/>
      <c r="F52" s="35" t="s">
        <v>106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</row>
    <row r="53" spans="1:14" ht="15">
      <c r="A53" s="490" t="s">
        <v>107</v>
      </c>
      <c r="B53" s="490"/>
      <c r="C53" s="490"/>
      <c r="D53" s="490"/>
      <c r="E53" s="490"/>
      <c r="F53" s="35" t="s">
        <v>108</v>
      </c>
      <c r="G53" s="19">
        <v>0</v>
      </c>
      <c r="H53" s="19">
        <v>0</v>
      </c>
      <c r="I53" s="19">
        <v>0</v>
      </c>
      <c r="J53" s="19">
        <f>SUM(G53:I53)</f>
        <v>0</v>
      </c>
      <c r="K53" s="19">
        <v>0</v>
      </c>
      <c r="L53" s="19">
        <v>0</v>
      </c>
      <c r="M53" s="19">
        <v>0</v>
      </c>
      <c r="N53" s="19">
        <f>SUM(K53:M53)</f>
        <v>0</v>
      </c>
    </row>
    <row r="54" spans="1:14" s="8" customFormat="1" ht="14.25">
      <c r="A54" s="488" t="s">
        <v>109</v>
      </c>
      <c r="B54" s="488"/>
      <c r="C54" s="488"/>
      <c r="D54" s="488"/>
      <c r="E54" s="488"/>
      <c r="F54" s="14" t="s">
        <v>110</v>
      </c>
      <c r="G54" s="15">
        <f aca="true" t="shared" si="13" ref="G54:N54">G55</f>
        <v>0</v>
      </c>
      <c r="H54" s="15">
        <f t="shared" si="13"/>
        <v>0</v>
      </c>
      <c r="I54" s="15">
        <f t="shared" si="13"/>
        <v>0</v>
      </c>
      <c r="J54" s="15">
        <f t="shared" si="13"/>
        <v>0</v>
      </c>
      <c r="K54" s="15">
        <f t="shared" si="13"/>
        <v>500457416</v>
      </c>
      <c r="L54" s="15">
        <f t="shared" si="13"/>
        <v>63928</v>
      </c>
      <c r="M54" s="15">
        <f t="shared" si="13"/>
        <v>0</v>
      </c>
      <c r="N54" s="15">
        <f t="shared" si="13"/>
        <v>500521344</v>
      </c>
    </row>
    <row r="55" spans="1:14" s="8" customFormat="1" ht="14.25">
      <c r="A55" s="488" t="s">
        <v>111</v>
      </c>
      <c r="B55" s="488"/>
      <c r="C55" s="488"/>
      <c r="D55" s="488"/>
      <c r="E55" s="488"/>
      <c r="F55" s="14" t="s">
        <v>112</v>
      </c>
      <c r="G55" s="15">
        <f aca="true" t="shared" si="14" ref="G55:N55">G58+G64+G65</f>
        <v>0</v>
      </c>
      <c r="H55" s="15">
        <f t="shared" si="14"/>
        <v>0</v>
      </c>
      <c r="I55" s="15">
        <f t="shared" si="14"/>
        <v>0</v>
      </c>
      <c r="J55" s="15">
        <f t="shared" si="14"/>
        <v>0</v>
      </c>
      <c r="K55" s="15">
        <f t="shared" si="14"/>
        <v>500457416</v>
      </c>
      <c r="L55" s="15">
        <f t="shared" si="14"/>
        <v>63928</v>
      </c>
      <c r="M55" s="15">
        <f t="shared" si="14"/>
        <v>0</v>
      </c>
      <c r="N55" s="15">
        <f t="shared" si="14"/>
        <v>500521344</v>
      </c>
    </row>
    <row r="56" spans="1:14" ht="15" hidden="1">
      <c r="A56" s="489" t="s">
        <v>113</v>
      </c>
      <c r="B56" s="489"/>
      <c r="C56" s="489"/>
      <c r="D56" s="489"/>
      <c r="E56" s="489"/>
      <c r="F56" s="34" t="s">
        <v>114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</row>
    <row r="57" spans="1:14" ht="15" hidden="1">
      <c r="A57" s="490" t="s">
        <v>115</v>
      </c>
      <c r="B57" s="490"/>
      <c r="C57" s="490"/>
      <c r="D57" s="490"/>
      <c r="E57" s="490"/>
      <c r="F57" s="35" t="s">
        <v>116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</row>
    <row r="58" spans="1:14" s="8" customFormat="1" ht="14.25">
      <c r="A58" s="488" t="s">
        <v>117</v>
      </c>
      <c r="B58" s="488"/>
      <c r="C58" s="488"/>
      <c r="D58" s="488"/>
      <c r="E58" s="488"/>
      <c r="F58" s="14" t="s">
        <v>118</v>
      </c>
      <c r="G58" s="15">
        <f aca="true" t="shared" si="15" ref="G58:N58">G59+G62</f>
        <v>0</v>
      </c>
      <c r="H58" s="15">
        <f t="shared" si="15"/>
        <v>0</v>
      </c>
      <c r="I58" s="15">
        <f t="shared" si="15"/>
        <v>0</v>
      </c>
      <c r="J58" s="15">
        <f t="shared" si="15"/>
        <v>0</v>
      </c>
      <c r="K58" s="15">
        <f t="shared" si="15"/>
        <v>500457416</v>
      </c>
      <c r="L58" s="15">
        <f t="shared" si="15"/>
        <v>63928</v>
      </c>
      <c r="M58" s="15">
        <f t="shared" si="15"/>
        <v>0</v>
      </c>
      <c r="N58" s="15">
        <f t="shared" si="15"/>
        <v>500521344</v>
      </c>
    </row>
    <row r="59" spans="1:14" s="8" customFormat="1" ht="14.25">
      <c r="A59" s="488" t="s">
        <v>119</v>
      </c>
      <c r="B59" s="488"/>
      <c r="C59" s="488"/>
      <c r="D59" s="488"/>
      <c r="E59" s="488"/>
      <c r="F59" s="14" t="s">
        <v>120</v>
      </c>
      <c r="G59" s="15">
        <f aca="true" t="shared" si="16" ref="G59:N59">SUM(G60:G61)</f>
        <v>0</v>
      </c>
      <c r="H59" s="15">
        <f t="shared" si="16"/>
        <v>0</v>
      </c>
      <c r="I59" s="15">
        <f t="shared" si="16"/>
        <v>0</v>
      </c>
      <c r="J59" s="15">
        <f t="shared" si="16"/>
        <v>0</v>
      </c>
      <c r="K59" s="15">
        <f t="shared" si="16"/>
        <v>500457416</v>
      </c>
      <c r="L59" s="15">
        <f t="shared" si="16"/>
        <v>63928</v>
      </c>
      <c r="M59" s="15">
        <f t="shared" si="16"/>
        <v>0</v>
      </c>
      <c r="N59" s="15">
        <f t="shared" si="16"/>
        <v>500521344</v>
      </c>
    </row>
    <row r="60" spans="1:14" ht="15">
      <c r="A60" s="489" t="s">
        <v>121</v>
      </c>
      <c r="B60" s="489"/>
      <c r="C60" s="489"/>
      <c r="D60" s="489"/>
      <c r="E60" s="489"/>
      <c r="F60" s="34" t="s">
        <v>120</v>
      </c>
      <c r="G60" s="17"/>
      <c r="H60" s="17">
        <v>0</v>
      </c>
      <c r="I60" s="17">
        <v>0</v>
      </c>
      <c r="J60" s="17">
        <f>SUM(G60:I60)</f>
        <v>0</v>
      </c>
      <c r="K60" s="17">
        <v>486412696</v>
      </c>
      <c r="L60" s="17">
        <v>63928</v>
      </c>
      <c r="M60" s="17">
        <v>0</v>
      </c>
      <c r="N60" s="17">
        <f>SUM(K60:M60)</f>
        <v>486476624</v>
      </c>
    </row>
    <row r="61" spans="1:14" ht="15">
      <c r="A61" s="490" t="s">
        <v>122</v>
      </c>
      <c r="B61" s="490"/>
      <c r="C61" s="490"/>
      <c r="D61" s="490"/>
      <c r="E61" s="490"/>
      <c r="F61" s="35" t="s">
        <v>120</v>
      </c>
      <c r="G61" s="19">
        <v>0</v>
      </c>
      <c r="H61" s="19">
        <v>0</v>
      </c>
      <c r="I61" s="19">
        <v>0</v>
      </c>
      <c r="J61" s="19">
        <f>SUM(G61:I61)</f>
        <v>0</v>
      </c>
      <c r="K61" s="19">
        <v>14044720</v>
      </c>
      <c r="L61" s="19">
        <v>0</v>
      </c>
      <c r="M61" s="19">
        <v>0</v>
      </c>
      <c r="N61" s="19">
        <f>SUM(K61:M61)</f>
        <v>14044720</v>
      </c>
    </row>
    <row r="62" spans="1:14" ht="15">
      <c r="A62" s="489" t="s">
        <v>123</v>
      </c>
      <c r="B62" s="489"/>
      <c r="C62" s="489"/>
      <c r="D62" s="489"/>
      <c r="E62" s="489"/>
      <c r="F62" s="34" t="s">
        <v>124</v>
      </c>
      <c r="G62" s="17">
        <v>0</v>
      </c>
      <c r="H62" s="17">
        <v>0</v>
      </c>
      <c r="I62" s="17">
        <v>0</v>
      </c>
      <c r="J62" s="17">
        <f>SUM(G62:I62)</f>
        <v>0</v>
      </c>
      <c r="K62" s="17">
        <v>0</v>
      </c>
      <c r="L62" s="17">
        <v>0</v>
      </c>
      <c r="M62" s="17">
        <v>0</v>
      </c>
      <c r="N62" s="17">
        <f>SUM(K62:M62)</f>
        <v>0</v>
      </c>
    </row>
    <row r="63" spans="1:14" ht="15" hidden="1">
      <c r="A63" s="489" t="s">
        <v>125</v>
      </c>
      <c r="B63" s="489"/>
      <c r="C63" s="489"/>
      <c r="D63" s="489"/>
      <c r="E63" s="489"/>
      <c r="F63" s="34" t="s">
        <v>126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</row>
    <row r="64" spans="1:14" ht="15">
      <c r="A64" s="490" t="s">
        <v>127</v>
      </c>
      <c r="B64" s="490"/>
      <c r="C64" s="490"/>
      <c r="D64" s="490"/>
      <c r="E64" s="490"/>
      <c r="F64" s="35" t="s">
        <v>128</v>
      </c>
      <c r="G64" s="19">
        <v>0</v>
      </c>
      <c r="H64" s="19">
        <v>0</v>
      </c>
      <c r="I64" s="19">
        <v>0</v>
      </c>
      <c r="J64" s="19">
        <f>SUM(G64:I64)</f>
        <v>0</v>
      </c>
      <c r="K64" s="19">
        <v>0</v>
      </c>
      <c r="L64" s="19">
        <v>0</v>
      </c>
      <c r="M64" s="19">
        <v>0</v>
      </c>
      <c r="N64" s="19">
        <f>SUM(K64:M64)</f>
        <v>0</v>
      </c>
    </row>
    <row r="65" spans="1:14" ht="15">
      <c r="A65" s="491" t="s">
        <v>129</v>
      </c>
      <c r="B65" s="491"/>
      <c r="C65" s="491"/>
      <c r="D65" s="491"/>
      <c r="E65" s="491"/>
      <c r="F65" s="258" t="s">
        <v>130</v>
      </c>
      <c r="G65" s="31">
        <v>0</v>
      </c>
      <c r="H65" s="31">
        <v>0</v>
      </c>
      <c r="I65" s="31">
        <v>0</v>
      </c>
      <c r="J65" s="31">
        <f>SUM(G65:I65)</f>
        <v>0</v>
      </c>
      <c r="K65" s="31">
        <v>0</v>
      </c>
      <c r="L65" s="31">
        <v>0</v>
      </c>
      <c r="M65" s="31">
        <v>0</v>
      </c>
      <c r="N65" s="31">
        <f>SUM(K65:M65)</f>
        <v>0</v>
      </c>
    </row>
    <row r="66" spans="1:14" s="8" customFormat="1" ht="14.25" hidden="1">
      <c r="A66" s="488" t="s">
        <v>131</v>
      </c>
      <c r="B66" s="488"/>
      <c r="C66" s="488"/>
      <c r="D66" s="488"/>
      <c r="E66" s="488"/>
      <c r="F66" s="14" t="s">
        <v>132</v>
      </c>
      <c r="G66" s="14"/>
      <c r="H66" s="14"/>
      <c r="I66" s="14"/>
      <c r="J66" s="14"/>
      <c r="K66" s="15">
        <v>0</v>
      </c>
      <c r="L66" s="15">
        <v>0</v>
      </c>
      <c r="M66" s="15">
        <v>0</v>
      </c>
      <c r="N66" s="15">
        <v>0</v>
      </c>
    </row>
    <row r="67" spans="1:14" ht="15" hidden="1">
      <c r="A67" s="489" t="s">
        <v>133</v>
      </c>
      <c r="B67" s="489"/>
      <c r="C67" s="489"/>
      <c r="D67" s="489"/>
      <c r="E67" s="489"/>
      <c r="F67" s="34" t="s">
        <v>134</v>
      </c>
      <c r="G67" s="280"/>
      <c r="H67" s="280"/>
      <c r="I67" s="280"/>
      <c r="J67" s="280"/>
      <c r="K67" s="17">
        <v>0</v>
      </c>
      <c r="L67" s="17">
        <v>0</v>
      </c>
      <c r="M67" s="17">
        <v>0</v>
      </c>
      <c r="N67" s="17">
        <v>0</v>
      </c>
    </row>
  </sheetData>
  <sheetProtection/>
  <mergeCells count="71">
    <mergeCell ref="A1:N1"/>
    <mergeCell ref="A3:N3"/>
    <mergeCell ref="A4:N4"/>
    <mergeCell ref="A5:A6"/>
    <mergeCell ref="B5:B6"/>
    <mergeCell ref="C5:C6"/>
    <mergeCell ref="D5:E6"/>
    <mergeCell ref="F5:F6"/>
    <mergeCell ref="K5:N5"/>
    <mergeCell ref="G5:J5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7:E67"/>
    <mergeCell ref="A61:E61"/>
    <mergeCell ref="A62:E62"/>
    <mergeCell ref="A63:E63"/>
    <mergeCell ref="A64:E64"/>
    <mergeCell ref="A65:E65"/>
    <mergeCell ref="A66:E6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26" r:id="rId1"/>
  <headerFooter>
    <oddHeader>&amp;R5. melléklet a    /2023.(XI.13.) társulási határozathoz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view="pageLayout" workbookViewId="0" topLeftCell="E1">
      <selection activeCell="K5" sqref="K5:N5"/>
    </sheetView>
  </sheetViews>
  <sheetFormatPr defaultColWidth="9.140625" defaultRowHeight="12.75"/>
  <cols>
    <col min="1" max="1" width="4.28125" style="25" customWidth="1"/>
    <col min="2" max="3" width="2.8515625" style="25" customWidth="1"/>
    <col min="4" max="4" width="5.28125" style="25" customWidth="1"/>
    <col min="5" max="5" width="49.28125" style="26" customWidth="1"/>
    <col min="6" max="6" width="7.421875" style="33" customWidth="1"/>
    <col min="7" max="7" width="14.8515625" style="281" customWidth="1"/>
    <col min="8" max="8" width="13.7109375" style="281" customWidth="1"/>
    <col min="9" max="9" width="15.00390625" style="281" customWidth="1"/>
    <col min="10" max="10" width="16.00390625" style="281" customWidth="1"/>
    <col min="11" max="11" width="14.8515625" style="33" bestFit="1" customWidth="1"/>
    <col min="12" max="12" width="13.7109375" style="33" customWidth="1"/>
    <col min="13" max="13" width="15.00390625" style="33" customWidth="1"/>
    <col min="14" max="14" width="16.00390625" style="33" customWidth="1"/>
    <col min="15" max="16384" width="9.140625" style="33" customWidth="1"/>
  </cols>
  <sheetData>
    <row r="1" spans="1:14" s="1" customFormat="1" ht="11.25">
      <c r="A1" s="496"/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</row>
    <row r="2" spans="1:5" ht="15">
      <c r="A2" s="33"/>
      <c r="B2" s="33"/>
      <c r="C2" s="33"/>
      <c r="D2" s="33"/>
      <c r="E2" s="33"/>
    </row>
    <row r="3" spans="1:14" s="3" customFormat="1" ht="31.5" customHeight="1">
      <c r="A3" s="498" t="s">
        <v>388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</row>
    <row r="4" spans="1:14" ht="15">
      <c r="A4" s="500" t="s">
        <v>11</v>
      </c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</row>
    <row r="5" spans="1:14" ht="15">
      <c r="A5" s="502" t="s">
        <v>8</v>
      </c>
      <c r="B5" s="502" t="s">
        <v>13</v>
      </c>
      <c r="C5" s="502" t="s">
        <v>14</v>
      </c>
      <c r="D5" s="503" t="s">
        <v>15</v>
      </c>
      <c r="E5" s="494"/>
      <c r="F5" s="492" t="s">
        <v>10</v>
      </c>
      <c r="G5" s="493" t="s">
        <v>417</v>
      </c>
      <c r="H5" s="494"/>
      <c r="I5" s="494"/>
      <c r="J5" s="494"/>
      <c r="K5" s="493" t="s">
        <v>418</v>
      </c>
      <c r="L5" s="494"/>
      <c r="M5" s="494"/>
      <c r="N5" s="494"/>
    </row>
    <row r="6" spans="1:14" ht="30">
      <c r="A6" s="491"/>
      <c r="B6" s="491"/>
      <c r="C6" s="491"/>
      <c r="D6" s="491"/>
      <c r="E6" s="491"/>
      <c r="F6" s="491"/>
      <c r="G6" s="253" t="s">
        <v>16</v>
      </c>
      <c r="H6" s="253" t="s">
        <v>17</v>
      </c>
      <c r="I6" s="253" t="s">
        <v>18</v>
      </c>
      <c r="J6" s="254" t="s">
        <v>7</v>
      </c>
      <c r="K6" s="253" t="s">
        <v>16</v>
      </c>
      <c r="L6" s="253" t="s">
        <v>17</v>
      </c>
      <c r="M6" s="253" t="s">
        <v>18</v>
      </c>
      <c r="N6" s="254" t="s">
        <v>7</v>
      </c>
    </row>
    <row r="7" spans="1:14" s="8" customFormat="1" ht="14.25">
      <c r="A7" s="488" t="s">
        <v>135</v>
      </c>
      <c r="B7" s="488"/>
      <c r="C7" s="488"/>
      <c r="D7" s="488"/>
      <c r="E7" s="488"/>
      <c r="F7" s="14"/>
      <c r="G7" s="15">
        <f>G8+G36</f>
        <v>1636613097</v>
      </c>
      <c r="H7" s="15">
        <f aca="true" t="shared" si="0" ref="H7:M7">H8+H36</f>
        <v>4504500</v>
      </c>
      <c r="I7" s="15">
        <f t="shared" si="0"/>
        <v>0</v>
      </c>
      <c r="J7" s="15">
        <f>J8+J36</f>
        <v>1544887492</v>
      </c>
      <c r="K7" s="15">
        <f t="shared" si="0"/>
        <v>2815379662</v>
      </c>
      <c r="L7" s="15">
        <f t="shared" si="0"/>
        <v>23499394</v>
      </c>
      <c r="M7" s="15">
        <f t="shared" si="0"/>
        <v>0</v>
      </c>
      <c r="N7" s="15">
        <f>N8+N36</f>
        <v>2838879056</v>
      </c>
    </row>
    <row r="8" spans="1:14" s="8" customFormat="1" ht="14.25">
      <c r="A8" s="488" t="s">
        <v>136</v>
      </c>
      <c r="B8" s="488"/>
      <c r="C8" s="488"/>
      <c r="D8" s="488"/>
      <c r="E8" s="488"/>
      <c r="F8" s="14"/>
      <c r="G8" s="15">
        <f>G9+G24</f>
        <v>121428736</v>
      </c>
      <c r="H8" s="15">
        <f aca="true" t="shared" si="1" ref="H8:N8">H9+H24</f>
        <v>0</v>
      </c>
      <c r="I8" s="15">
        <f t="shared" si="1"/>
        <v>0</v>
      </c>
      <c r="J8" s="15">
        <f>J9+J24</f>
        <v>25198631</v>
      </c>
      <c r="K8" s="15">
        <f t="shared" si="1"/>
        <v>999087535</v>
      </c>
      <c r="L8" s="15">
        <f t="shared" si="1"/>
        <v>380886</v>
      </c>
      <c r="M8" s="15">
        <f t="shared" si="1"/>
        <v>0</v>
      </c>
      <c r="N8" s="15">
        <f t="shared" si="1"/>
        <v>999468421</v>
      </c>
    </row>
    <row r="9" spans="1:14" s="8" customFormat="1" ht="14.25">
      <c r="A9" s="488" t="s">
        <v>137</v>
      </c>
      <c r="B9" s="488"/>
      <c r="C9" s="488"/>
      <c r="D9" s="488"/>
      <c r="E9" s="488"/>
      <c r="F9" s="14"/>
      <c r="G9" s="15">
        <f>G10+G11+G12+G15+G16</f>
        <v>121428736</v>
      </c>
      <c r="H9" s="15">
        <f aca="true" t="shared" si="2" ref="H9:N9">H10+H11+H12+H15+H16</f>
        <v>0</v>
      </c>
      <c r="I9" s="15">
        <f t="shared" si="2"/>
        <v>0</v>
      </c>
      <c r="J9" s="15">
        <f>J10+J11+J12+J15+J16</f>
        <v>25198631</v>
      </c>
      <c r="K9" s="15">
        <f t="shared" si="2"/>
        <v>516337800</v>
      </c>
      <c r="L9" s="15">
        <f t="shared" si="2"/>
        <v>380886</v>
      </c>
      <c r="M9" s="15">
        <f t="shared" si="2"/>
        <v>0</v>
      </c>
      <c r="N9" s="15">
        <f t="shared" si="2"/>
        <v>516718686</v>
      </c>
    </row>
    <row r="10" spans="1:14" s="4" customFormat="1" ht="14.25">
      <c r="A10" s="505" t="s">
        <v>138</v>
      </c>
      <c r="B10" s="505"/>
      <c r="C10" s="505"/>
      <c r="D10" s="505"/>
      <c r="E10" s="505"/>
      <c r="F10" s="20" t="s">
        <v>139</v>
      </c>
      <c r="G10" s="21">
        <v>100000</v>
      </c>
      <c r="H10" s="21">
        <v>0</v>
      </c>
      <c r="I10" s="21">
        <v>0</v>
      </c>
      <c r="J10" s="21">
        <f>SUM(G10:I10)</f>
        <v>100000</v>
      </c>
      <c r="K10" s="21">
        <v>100000</v>
      </c>
      <c r="L10" s="21">
        <v>0</v>
      </c>
      <c r="M10" s="21">
        <v>0</v>
      </c>
      <c r="N10" s="21">
        <f>SUM(K10:M10)</f>
        <v>100000</v>
      </c>
    </row>
    <row r="11" spans="1:14" s="4" customFormat="1" ht="14.25">
      <c r="A11" s="504" t="s">
        <v>140</v>
      </c>
      <c r="B11" s="504"/>
      <c r="C11" s="504"/>
      <c r="D11" s="504"/>
      <c r="E11" s="504"/>
      <c r="F11" s="22" t="s">
        <v>1</v>
      </c>
      <c r="G11" s="23">
        <v>33040</v>
      </c>
      <c r="H11" s="23">
        <v>0</v>
      </c>
      <c r="I11" s="23">
        <v>0</v>
      </c>
      <c r="J11" s="23">
        <f>SUM(G11:I11)</f>
        <v>33040</v>
      </c>
      <c r="K11" s="23">
        <v>33040</v>
      </c>
      <c r="L11" s="23">
        <v>0</v>
      </c>
      <c r="M11" s="23">
        <v>0</v>
      </c>
      <c r="N11" s="23">
        <f>SUM(K11:M11)</f>
        <v>33040</v>
      </c>
    </row>
    <row r="12" spans="1:14" s="8" customFormat="1" ht="14.25">
      <c r="A12" s="488" t="s">
        <v>141</v>
      </c>
      <c r="B12" s="488"/>
      <c r="C12" s="488"/>
      <c r="D12" s="488"/>
      <c r="E12" s="488"/>
      <c r="F12" s="14" t="s">
        <v>142</v>
      </c>
      <c r="G12" s="15">
        <f aca="true" t="shared" si="3" ref="G12:N12">SUM(G13:G14)</f>
        <v>17897032</v>
      </c>
      <c r="H12" s="15">
        <f t="shared" si="3"/>
        <v>0</v>
      </c>
      <c r="I12" s="15">
        <f t="shared" si="3"/>
        <v>0</v>
      </c>
      <c r="J12" s="15">
        <f t="shared" si="3"/>
        <v>17897032</v>
      </c>
      <c r="K12" s="15">
        <f t="shared" si="3"/>
        <v>496232937</v>
      </c>
      <c r="L12" s="15">
        <f t="shared" si="3"/>
        <v>0</v>
      </c>
      <c r="M12" s="15">
        <f t="shared" si="3"/>
        <v>0</v>
      </c>
      <c r="N12" s="15">
        <f t="shared" si="3"/>
        <v>496232937</v>
      </c>
    </row>
    <row r="13" spans="1:14" ht="15">
      <c r="A13" s="489" t="s">
        <v>143</v>
      </c>
      <c r="B13" s="489"/>
      <c r="C13" s="489"/>
      <c r="D13" s="489"/>
      <c r="E13" s="489"/>
      <c r="F13" s="34" t="s">
        <v>142</v>
      </c>
      <c r="G13" s="17">
        <v>17897032</v>
      </c>
      <c r="H13" s="17">
        <v>0</v>
      </c>
      <c r="I13" s="17">
        <v>0</v>
      </c>
      <c r="J13" s="17">
        <f>SUM(G13:I13)</f>
        <v>17897032</v>
      </c>
      <c r="K13" s="17">
        <v>496232937</v>
      </c>
      <c r="L13" s="17">
        <v>0</v>
      </c>
      <c r="M13" s="17">
        <v>0</v>
      </c>
      <c r="N13" s="17">
        <f>SUM(K13:M13)</f>
        <v>496232937</v>
      </c>
    </row>
    <row r="14" spans="1:14" ht="15">
      <c r="A14" s="490" t="s">
        <v>144</v>
      </c>
      <c r="B14" s="490"/>
      <c r="C14" s="490"/>
      <c r="D14" s="490"/>
      <c r="E14" s="490"/>
      <c r="F14" s="35" t="s">
        <v>6</v>
      </c>
      <c r="G14" s="19">
        <v>0</v>
      </c>
      <c r="H14" s="19">
        <v>0</v>
      </c>
      <c r="I14" s="19">
        <v>0</v>
      </c>
      <c r="J14" s="19">
        <f>SUM(G14:I14)</f>
        <v>0</v>
      </c>
      <c r="K14" s="19">
        <v>0</v>
      </c>
      <c r="L14" s="19">
        <v>0</v>
      </c>
      <c r="M14" s="19">
        <v>0</v>
      </c>
      <c r="N14" s="19">
        <f>SUM(K14:M14)</f>
        <v>0</v>
      </c>
    </row>
    <row r="15" spans="1:14" s="4" customFormat="1" ht="14.25">
      <c r="A15" s="505" t="s">
        <v>145</v>
      </c>
      <c r="B15" s="505"/>
      <c r="C15" s="505"/>
      <c r="D15" s="505"/>
      <c r="E15" s="505"/>
      <c r="F15" s="20" t="s">
        <v>146</v>
      </c>
      <c r="G15" s="21">
        <v>0</v>
      </c>
      <c r="H15" s="21">
        <v>0</v>
      </c>
      <c r="I15" s="21">
        <v>0</v>
      </c>
      <c r="J15" s="21">
        <f>SUM(G15:I15)</f>
        <v>0</v>
      </c>
      <c r="K15" s="21">
        <v>0</v>
      </c>
      <c r="L15" s="21">
        <v>0</v>
      </c>
      <c r="M15" s="21">
        <v>0</v>
      </c>
      <c r="N15" s="21">
        <f>SUM(K15:M15)</f>
        <v>0</v>
      </c>
    </row>
    <row r="16" spans="1:14" s="8" customFormat="1" ht="14.25">
      <c r="A16" s="488" t="s">
        <v>147</v>
      </c>
      <c r="B16" s="488"/>
      <c r="C16" s="488"/>
      <c r="D16" s="488"/>
      <c r="E16" s="488"/>
      <c r="F16" s="14" t="s">
        <v>148</v>
      </c>
      <c r="G16" s="15">
        <v>103398664</v>
      </c>
      <c r="H16" s="15">
        <f aca="true" t="shared" si="4" ref="H16:M16">SUM(H18:H22)</f>
        <v>0</v>
      </c>
      <c r="I16" s="15">
        <f t="shared" si="4"/>
        <v>0</v>
      </c>
      <c r="J16" s="15">
        <f>SUM(J18:J22)</f>
        <v>7168559</v>
      </c>
      <c r="K16" s="15">
        <f>SUM(K18:K23)</f>
        <v>19971823</v>
      </c>
      <c r="L16" s="15">
        <f t="shared" si="4"/>
        <v>380886</v>
      </c>
      <c r="M16" s="15">
        <f t="shared" si="4"/>
        <v>0</v>
      </c>
      <c r="N16" s="15">
        <f>SUM(N18:N23)</f>
        <v>20352709</v>
      </c>
    </row>
    <row r="17" spans="1:14" ht="15" hidden="1">
      <c r="A17" s="489" t="s">
        <v>149</v>
      </c>
      <c r="B17" s="489"/>
      <c r="C17" s="489"/>
      <c r="D17" s="489"/>
      <c r="E17" s="489"/>
      <c r="F17" s="34" t="s">
        <v>150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</row>
    <row r="18" spans="1:14" ht="15">
      <c r="A18" s="490" t="s">
        <v>151</v>
      </c>
      <c r="B18" s="490"/>
      <c r="C18" s="490"/>
      <c r="D18" s="490"/>
      <c r="E18" s="490"/>
      <c r="F18" s="35" t="s">
        <v>152</v>
      </c>
      <c r="G18" s="19">
        <v>0</v>
      </c>
      <c r="H18" s="19">
        <v>0</v>
      </c>
      <c r="I18" s="19">
        <v>0</v>
      </c>
      <c r="J18" s="19">
        <f>SUM(G18:I18)</f>
        <v>0</v>
      </c>
      <c r="K18" s="19">
        <v>0</v>
      </c>
      <c r="L18" s="19">
        <v>0</v>
      </c>
      <c r="M18" s="19">
        <v>0</v>
      </c>
      <c r="N18" s="19">
        <f aca="true" t="shared" si="5" ref="N18:N23">SUM(K18:M18)</f>
        <v>0</v>
      </c>
    </row>
    <row r="19" spans="1:14" ht="15">
      <c r="A19" s="490" t="s">
        <v>153</v>
      </c>
      <c r="B19" s="490"/>
      <c r="C19" s="490"/>
      <c r="D19" s="490"/>
      <c r="E19" s="490"/>
      <c r="F19" s="35" t="s">
        <v>154</v>
      </c>
      <c r="G19" s="19">
        <v>7168559</v>
      </c>
      <c r="H19" s="19">
        <v>0</v>
      </c>
      <c r="I19" s="19">
        <v>0</v>
      </c>
      <c r="J19" s="19">
        <f>SUM(G19:I19)</f>
        <v>7168559</v>
      </c>
      <c r="K19" s="19"/>
      <c r="L19" s="19">
        <v>380886</v>
      </c>
      <c r="M19" s="19">
        <v>0</v>
      </c>
      <c r="N19" s="19">
        <f t="shared" si="5"/>
        <v>380886</v>
      </c>
    </row>
    <row r="20" spans="1:14" ht="15">
      <c r="A20" s="490" t="s">
        <v>420</v>
      </c>
      <c r="B20" s="490"/>
      <c r="C20" s="490"/>
      <c r="D20" s="490"/>
      <c r="E20" s="490"/>
      <c r="F20" s="35" t="s">
        <v>156</v>
      </c>
      <c r="G20" s="19">
        <v>0</v>
      </c>
      <c r="H20" s="19">
        <v>0</v>
      </c>
      <c r="I20" s="19">
        <v>0</v>
      </c>
      <c r="J20" s="19">
        <f>SUM(G20:I20)</f>
        <v>0</v>
      </c>
      <c r="K20" s="19">
        <v>0</v>
      </c>
      <c r="L20" s="19">
        <v>0</v>
      </c>
      <c r="M20" s="19">
        <v>0</v>
      </c>
      <c r="N20" s="19">
        <f t="shared" si="5"/>
        <v>0</v>
      </c>
    </row>
    <row r="21" spans="1:14" ht="15">
      <c r="A21" s="490" t="s">
        <v>421</v>
      </c>
      <c r="B21" s="490"/>
      <c r="C21" s="490"/>
      <c r="D21" s="490"/>
      <c r="E21" s="490"/>
      <c r="F21" s="35" t="s">
        <v>9</v>
      </c>
      <c r="G21" s="19">
        <v>0</v>
      </c>
      <c r="H21" s="19">
        <v>0</v>
      </c>
      <c r="I21" s="19">
        <v>0</v>
      </c>
      <c r="J21" s="19">
        <f>SUM(G21:I21)</f>
        <v>0</v>
      </c>
      <c r="K21" s="19">
        <v>0</v>
      </c>
      <c r="L21" s="19">
        <v>0</v>
      </c>
      <c r="M21" s="19">
        <v>0</v>
      </c>
      <c r="N21" s="19">
        <f t="shared" si="5"/>
        <v>0</v>
      </c>
    </row>
    <row r="22" spans="1:14" ht="15">
      <c r="A22" s="490" t="s">
        <v>408</v>
      </c>
      <c r="B22" s="490"/>
      <c r="C22" s="490"/>
      <c r="D22" s="490"/>
      <c r="E22" s="490"/>
      <c r="F22" s="35" t="s">
        <v>160</v>
      </c>
      <c r="G22" s="19">
        <v>0</v>
      </c>
      <c r="H22" s="19">
        <v>0</v>
      </c>
      <c r="I22" s="19">
        <v>0</v>
      </c>
      <c r="J22" s="19">
        <f>SUM(G22:I22)</f>
        <v>0</v>
      </c>
      <c r="K22" s="19">
        <v>0</v>
      </c>
      <c r="L22" s="19">
        <v>0</v>
      </c>
      <c r="M22" s="19">
        <v>0</v>
      </c>
      <c r="N22" s="19">
        <f t="shared" si="5"/>
        <v>0</v>
      </c>
    </row>
    <row r="23" spans="1:14" ht="15">
      <c r="A23" s="490" t="s">
        <v>159</v>
      </c>
      <c r="B23" s="490"/>
      <c r="C23" s="490"/>
      <c r="D23" s="490"/>
      <c r="E23" s="490"/>
      <c r="F23" s="35" t="s">
        <v>160</v>
      </c>
      <c r="G23" s="19">
        <v>0</v>
      </c>
      <c r="H23" s="19">
        <v>0</v>
      </c>
      <c r="I23" s="19">
        <v>0</v>
      </c>
      <c r="J23" s="19">
        <v>0</v>
      </c>
      <c r="K23" s="19">
        <v>19971823</v>
      </c>
      <c r="L23" s="19">
        <v>0</v>
      </c>
      <c r="M23" s="19">
        <v>0</v>
      </c>
      <c r="N23" s="19">
        <f t="shared" si="5"/>
        <v>19971823</v>
      </c>
    </row>
    <row r="24" spans="1:14" s="8" customFormat="1" ht="14.25">
      <c r="A24" s="488" t="s">
        <v>161</v>
      </c>
      <c r="B24" s="488"/>
      <c r="C24" s="488"/>
      <c r="D24" s="488"/>
      <c r="E24" s="488"/>
      <c r="F24" s="14"/>
      <c r="G24" s="15">
        <f aca="true" t="shared" si="6" ref="G24:N24">SUM(G25:G27)</f>
        <v>0</v>
      </c>
      <c r="H24" s="15">
        <f t="shared" si="6"/>
        <v>0</v>
      </c>
      <c r="I24" s="15">
        <f t="shared" si="6"/>
        <v>0</v>
      </c>
      <c r="J24" s="15">
        <f>SUM(J25:J27)</f>
        <v>0</v>
      </c>
      <c r="K24" s="15">
        <f t="shared" si="6"/>
        <v>482749735</v>
      </c>
      <c r="L24" s="15">
        <f t="shared" si="6"/>
        <v>0</v>
      </c>
      <c r="M24" s="15">
        <f t="shared" si="6"/>
        <v>0</v>
      </c>
      <c r="N24" s="15">
        <f t="shared" si="6"/>
        <v>482749735</v>
      </c>
    </row>
    <row r="25" spans="1:14" s="4" customFormat="1" ht="14.25">
      <c r="A25" s="505" t="s">
        <v>162</v>
      </c>
      <c r="B25" s="505"/>
      <c r="C25" s="505"/>
      <c r="D25" s="505"/>
      <c r="E25" s="505"/>
      <c r="F25" s="20" t="s">
        <v>163</v>
      </c>
      <c r="G25" s="21">
        <v>0</v>
      </c>
      <c r="H25" s="21">
        <v>0</v>
      </c>
      <c r="I25" s="21">
        <v>0</v>
      </c>
      <c r="J25" s="21">
        <f>SUM(G25:I25)</f>
        <v>0</v>
      </c>
      <c r="K25" s="21">
        <v>53834996</v>
      </c>
      <c r="L25" s="21">
        <v>0</v>
      </c>
      <c r="M25" s="21">
        <v>0</v>
      </c>
      <c r="N25" s="21">
        <f>SUM(K25:M25)</f>
        <v>53834996</v>
      </c>
    </row>
    <row r="26" spans="1:14" s="4" customFormat="1" ht="14.25">
      <c r="A26" s="504" t="s">
        <v>164</v>
      </c>
      <c r="B26" s="504"/>
      <c r="C26" s="504"/>
      <c r="D26" s="504"/>
      <c r="E26" s="504"/>
      <c r="F26" s="22" t="s">
        <v>165</v>
      </c>
      <c r="G26" s="23">
        <v>0</v>
      </c>
      <c r="H26" s="23">
        <v>0</v>
      </c>
      <c r="I26" s="23">
        <v>0</v>
      </c>
      <c r="J26" s="23">
        <f>SUM(G26:I26)</f>
        <v>0</v>
      </c>
      <c r="K26" s="23">
        <v>428914739</v>
      </c>
      <c r="L26" s="23">
        <v>0</v>
      </c>
      <c r="M26" s="23">
        <v>0</v>
      </c>
      <c r="N26" s="23">
        <f>SUM(K26:M26)</f>
        <v>428914739</v>
      </c>
    </row>
    <row r="27" spans="1:14" s="8" customFormat="1" ht="14.25">
      <c r="A27" s="488" t="s">
        <v>166</v>
      </c>
      <c r="B27" s="488"/>
      <c r="C27" s="488"/>
      <c r="D27" s="488"/>
      <c r="E27" s="488"/>
      <c r="F27" s="14" t="s">
        <v>167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</row>
    <row r="28" spans="1:14" ht="15" hidden="1">
      <c r="A28" s="489" t="s">
        <v>168</v>
      </c>
      <c r="B28" s="489"/>
      <c r="C28" s="489"/>
      <c r="D28" s="489"/>
      <c r="E28" s="489"/>
      <c r="F28" s="34" t="s">
        <v>5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</row>
    <row r="29" spans="1:14" ht="15" hidden="1">
      <c r="A29" s="490" t="s">
        <v>169</v>
      </c>
      <c r="B29" s="490"/>
      <c r="C29" s="490"/>
      <c r="D29" s="490"/>
      <c r="E29" s="490"/>
      <c r="F29" s="35" t="s">
        <v>170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</row>
    <row r="30" spans="1:14" ht="15" hidden="1">
      <c r="A30" s="490" t="s">
        <v>171</v>
      </c>
      <c r="B30" s="490"/>
      <c r="C30" s="490"/>
      <c r="D30" s="490"/>
      <c r="E30" s="490"/>
      <c r="F30" s="35" t="s">
        <v>172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</row>
    <row r="31" spans="1:14" ht="15">
      <c r="A31" s="490" t="s">
        <v>173</v>
      </c>
      <c r="B31" s="490"/>
      <c r="C31" s="490"/>
      <c r="D31" s="490"/>
      <c r="E31" s="490"/>
      <c r="F31" s="35" t="s">
        <v>174</v>
      </c>
      <c r="G31" s="19">
        <v>0</v>
      </c>
      <c r="H31" s="19">
        <v>0</v>
      </c>
      <c r="I31" s="19">
        <v>0</v>
      </c>
      <c r="J31" s="19">
        <f>SUM(G31:I31)</f>
        <v>0</v>
      </c>
      <c r="K31" s="19">
        <v>0</v>
      </c>
      <c r="L31" s="19">
        <v>0</v>
      </c>
      <c r="M31" s="19">
        <v>0</v>
      </c>
      <c r="N31" s="19">
        <f>SUM(K31:M31)</f>
        <v>0</v>
      </c>
    </row>
    <row r="32" spans="1:14" ht="15" hidden="1">
      <c r="A32" s="490" t="s">
        <v>175</v>
      </c>
      <c r="B32" s="490"/>
      <c r="C32" s="490"/>
      <c r="D32" s="490"/>
      <c r="E32" s="490"/>
      <c r="F32" s="35" t="s">
        <v>176</v>
      </c>
      <c r="G32" s="19">
        <v>0</v>
      </c>
      <c r="H32" s="19">
        <v>0</v>
      </c>
      <c r="I32" s="19">
        <v>0</v>
      </c>
      <c r="J32" s="19">
        <f>SUM(G32:I32)</f>
        <v>0</v>
      </c>
      <c r="K32" s="19">
        <v>0</v>
      </c>
      <c r="L32" s="19">
        <v>0</v>
      </c>
      <c r="M32" s="19">
        <v>0</v>
      </c>
      <c r="N32" s="19">
        <f>SUM(K32:M32)</f>
        <v>0</v>
      </c>
    </row>
    <row r="33" spans="1:14" ht="15" hidden="1">
      <c r="A33" s="490" t="s">
        <v>177</v>
      </c>
      <c r="B33" s="490"/>
      <c r="C33" s="490"/>
      <c r="D33" s="490"/>
      <c r="E33" s="490"/>
      <c r="F33" s="35" t="s">
        <v>178</v>
      </c>
      <c r="G33" s="19">
        <v>0</v>
      </c>
      <c r="H33" s="19">
        <v>0</v>
      </c>
      <c r="I33" s="19">
        <v>0</v>
      </c>
      <c r="J33" s="19">
        <f>SUM(G33:I33)</f>
        <v>0</v>
      </c>
      <c r="K33" s="19">
        <v>0</v>
      </c>
      <c r="L33" s="19">
        <v>0</v>
      </c>
      <c r="M33" s="19">
        <v>0</v>
      </c>
      <c r="N33" s="19">
        <f>SUM(K33:M33)</f>
        <v>0</v>
      </c>
    </row>
    <row r="34" spans="1:14" ht="15" hidden="1">
      <c r="A34" s="490" t="s">
        <v>179</v>
      </c>
      <c r="B34" s="490"/>
      <c r="C34" s="490"/>
      <c r="D34" s="490"/>
      <c r="E34" s="490"/>
      <c r="F34" s="35" t="s">
        <v>180</v>
      </c>
      <c r="G34" s="19">
        <v>0</v>
      </c>
      <c r="H34" s="19">
        <v>0</v>
      </c>
      <c r="I34" s="19">
        <v>0</v>
      </c>
      <c r="J34" s="19">
        <f>SUM(G34:I34)</f>
        <v>0</v>
      </c>
      <c r="K34" s="19">
        <v>0</v>
      </c>
      <c r="L34" s="19">
        <v>0</v>
      </c>
      <c r="M34" s="19">
        <v>0</v>
      </c>
      <c r="N34" s="19">
        <f>SUM(K34:M34)</f>
        <v>0</v>
      </c>
    </row>
    <row r="35" spans="1:14" ht="15">
      <c r="A35" s="490" t="s">
        <v>181</v>
      </c>
      <c r="B35" s="490"/>
      <c r="C35" s="490"/>
      <c r="D35" s="490"/>
      <c r="E35" s="490"/>
      <c r="F35" s="35" t="s">
        <v>182</v>
      </c>
      <c r="G35" s="19">
        <v>0</v>
      </c>
      <c r="H35" s="19">
        <v>0</v>
      </c>
      <c r="I35" s="19">
        <v>0</v>
      </c>
      <c r="J35" s="19">
        <f>SUM(G35:I35)</f>
        <v>0</v>
      </c>
      <c r="K35" s="19">
        <v>0</v>
      </c>
      <c r="L35" s="19">
        <v>0</v>
      </c>
      <c r="M35" s="19">
        <v>0</v>
      </c>
      <c r="N35" s="19">
        <f>SUM(K35:M35)</f>
        <v>0</v>
      </c>
    </row>
    <row r="36" spans="1:14" s="8" customFormat="1" ht="14.25">
      <c r="A36" s="488" t="s">
        <v>183</v>
      </c>
      <c r="B36" s="488"/>
      <c r="C36" s="488"/>
      <c r="D36" s="488"/>
      <c r="E36" s="488"/>
      <c r="F36" s="14"/>
      <c r="G36" s="15">
        <f aca="true" t="shared" si="7" ref="G36:M36">G37+G43+G45</f>
        <v>1515184361</v>
      </c>
      <c r="H36" s="15">
        <f t="shared" si="7"/>
        <v>4504500</v>
      </c>
      <c r="I36" s="15">
        <f t="shared" si="7"/>
        <v>0</v>
      </c>
      <c r="J36" s="15">
        <f t="shared" si="7"/>
        <v>1519688861</v>
      </c>
      <c r="K36" s="15">
        <f t="shared" si="7"/>
        <v>1816292127</v>
      </c>
      <c r="L36" s="15">
        <f t="shared" si="7"/>
        <v>23118508</v>
      </c>
      <c r="M36" s="15">
        <f t="shared" si="7"/>
        <v>0</v>
      </c>
      <c r="N36" s="15">
        <f>N37+N43+N45</f>
        <v>1839410635</v>
      </c>
    </row>
    <row r="37" spans="1:14" s="8" customFormat="1" ht="14.25">
      <c r="A37" s="488" t="s">
        <v>184</v>
      </c>
      <c r="B37" s="488"/>
      <c r="C37" s="488"/>
      <c r="D37" s="488"/>
      <c r="E37" s="488"/>
      <c r="F37" s="14" t="s">
        <v>185</v>
      </c>
      <c r="G37" s="15">
        <f aca="true" t="shared" si="8" ref="G37:N37">G38+G39+G40+G41+G42</f>
        <v>1515184361</v>
      </c>
      <c r="H37" s="15">
        <f t="shared" si="8"/>
        <v>4504500</v>
      </c>
      <c r="I37" s="15">
        <f t="shared" si="8"/>
        <v>0</v>
      </c>
      <c r="J37" s="15">
        <f t="shared" si="8"/>
        <v>1519688861</v>
      </c>
      <c r="K37" s="15">
        <f t="shared" si="8"/>
        <v>1816292127</v>
      </c>
      <c r="L37" s="15">
        <f t="shared" si="8"/>
        <v>23118508</v>
      </c>
      <c r="M37" s="15">
        <f t="shared" si="8"/>
        <v>0</v>
      </c>
      <c r="N37" s="15">
        <f t="shared" si="8"/>
        <v>1839410635</v>
      </c>
    </row>
    <row r="38" spans="1:14" ht="15">
      <c r="A38" s="489" t="s">
        <v>186</v>
      </c>
      <c r="B38" s="489"/>
      <c r="C38" s="489"/>
      <c r="D38" s="489"/>
      <c r="E38" s="489"/>
      <c r="F38" s="34" t="s">
        <v>187</v>
      </c>
      <c r="G38" s="17">
        <v>0</v>
      </c>
      <c r="H38" s="17">
        <v>0</v>
      </c>
      <c r="I38" s="17">
        <v>0</v>
      </c>
      <c r="J38" s="17">
        <f>SUM(G38:I38)</f>
        <v>0</v>
      </c>
      <c r="K38" s="17">
        <v>0</v>
      </c>
      <c r="L38" s="17">
        <v>0</v>
      </c>
      <c r="M38" s="17">
        <v>0</v>
      </c>
      <c r="N38" s="17">
        <f>SUM(K38:M38)</f>
        <v>0</v>
      </c>
    </row>
    <row r="39" spans="1:14" ht="15">
      <c r="A39" s="490" t="s">
        <v>188</v>
      </c>
      <c r="B39" s="490"/>
      <c r="C39" s="490"/>
      <c r="D39" s="490"/>
      <c r="E39" s="490"/>
      <c r="F39" s="35" t="s">
        <v>189</v>
      </c>
      <c r="G39" s="19">
        <v>0</v>
      </c>
      <c r="H39" s="19">
        <v>0</v>
      </c>
      <c r="I39" s="19">
        <v>0</v>
      </c>
      <c r="J39" s="19">
        <f>SUM(G39:I39)</f>
        <v>0</v>
      </c>
      <c r="K39" s="19">
        <v>0</v>
      </c>
      <c r="L39" s="19">
        <v>0</v>
      </c>
      <c r="M39" s="19">
        <v>0</v>
      </c>
      <c r="N39" s="19">
        <f>SUM(K39:M39)</f>
        <v>0</v>
      </c>
    </row>
    <row r="40" spans="1:14" ht="15">
      <c r="A40" s="490" t="s">
        <v>190</v>
      </c>
      <c r="B40" s="490"/>
      <c r="C40" s="490"/>
      <c r="D40" s="490"/>
      <c r="E40" s="490"/>
      <c r="F40" s="35" t="s">
        <v>3</v>
      </c>
      <c r="G40" s="19">
        <v>0</v>
      </c>
      <c r="H40" s="19">
        <v>0</v>
      </c>
      <c r="I40" s="19">
        <v>0</v>
      </c>
      <c r="J40" s="19">
        <f>SUM(G40:I40)</f>
        <v>0</v>
      </c>
      <c r="K40" s="19">
        <v>0</v>
      </c>
      <c r="L40" s="19">
        <v>0</v>
      </c>
      <c r="M40" s="19">
        <v>0</v>
      </c>
      <c r="N40" s="19">
        <f>SUM(K40:M40)</f>
        <v>0</v>
      </c>
    </row>
    <row r="41" spans="1:14" ht="15">
      <c r="A41" s="490" t="s">
        <v>191</v>
      </c>
      <c r="B41" s="490"/>
      <c r="C41" s="490"/>
      <c r="D41" s="490"/>
      <c r="E41" s="490"/>
      <c r="F41" s="35" t="s">
        <v>192</v>
      </c>
      <c r="G41" s="19">
        <v>1515184361</v>
      </c>
      <c r="H41" s="19">
        <v>4504500</v>
      </c>
      <c r="I41" s="19">
        <v>0</v>
      </c>
      <c r="J41" s="19">
        <f>SUM(G41:I41)</f>
        <v>1519688861</v>
      </c>
      <c r="K41" s="19">
        <v>1816292127</v>
      </c>
      <c r="L41" s="19">
        <v>23118508</v>
      </c>
      <c r="M41" s="19">
        <v>0</v>
      </c>
      <c r="N41" s="19">
        <f>SUM(K41:M41)</f>
        <v>1839410635</v>
      </c>
    </row>
    <row r="42" spans="1:14" ht="15">
      <c r="A42" s="490" t="s">
        <v>193</v>
      </c>
      <c r="B42" s="490"/>
      <c r="C42" s="490"/>
      <c r="D42" s="490"/>
      <c r="E42" s="490"/>
      <c r="F42" s="35" t="s">
        <v>2</v>
      </c>
      <c r="G42" s="19">
        <v>0</v>
      </c>
      <c r="H42" s="19">
        <v>0</v>
      </c>
      <c r="I42" s="19">
        <v>0</v>
      </c>
      <c r="J42" s="19">
        <f>SUM(G42:I42)</f>
        <v>0</v>
      </c>
      <c r="K42" s="19">
        <v>0</v>
      </c>
      <c r="L42" s="19">
        <v>0</v>
      </c>
      <c r="M42" s="19">
        <v>0</v>
      </c>
      <c r="N42" s="19">
        <f>SUM(K42:M42)</f>
        <v>0</v>
      </c>
    </row>
    <row r="43" spans="1:14" s="8" customFormat="1" ht="14.25">
      <c r="A43" s="488" t="s">
        <v>194</v>
      </c>
      <c r="B43" s="488"/>
      <c r="C43" s="488"/>
      <c r="D43" s="488"/>
      <c r="E43" s="488"/>
      <c r="F43" s="14" t="s">
        <v>195</v>
      </c>
      <c r="G43" s="15">
        <f aca="true" t="shared" si="9" ref="G43:N43">G44</f>
        <v>0</v>
      </c>
      <c r="H43" s="15">
        <f t="shared" si="9"/>
        <v>0</v>
      </c>
      <c r="I43" s="15">
        <f t="shared" si="9"/>
        <v>0</v>
      </c>
      <c r="J43" s="15">
        <f t="shared" si="9"/>
        <v>0</v>
      </c>
      <c r="K43" s="15">
        <f t="shared" si="9"/>
        <v>0</v>
      </c>
      <c r="L43" s="15">
        <f t="shared" si="9"/>
        <v>0</v>
      </c>
      <c r="M43" s="15">
        <f t="shared" si="9"/>
        <v>0</v>
      </c>
      <c r="N43" s="15">
        <f t="shared" si="9"/>
        <v>0</v>
      </c>
    </row>
    <row r="44" spans="1:14" ht="15">
      <c r="A44" s="489" t="s">
        <v>196</v>
      </c>
      <c r="B44" s="489"/>
      <c r="C44" s="489"/>
      <c r="D44" s="489"/>
      <c r="E44" s="489"/>
      <c r="F44" s="34" t="s">
        <v>197</v>
      </c>
      <c r="G44" s="17">
        <v>0</v>
      </c>
      <c r="H44" s="17">
        <v>0</v>
      </c>
      <c r="I44" s="17">
        <v>0</v>
      </c>
      <c r="J44" s="17">
        <f>SUM(G44:I44)</f>
        <v>0</v>
      </c>
      <c r="K44" s="17">
        <v>0</v>
      </c>
      <c r="L44" s="17">
        <v>0</v>
      </c>
      <c r="M44" s="17">
        <v>0</v>
      </c>
      <c r="N44" s="17">
        <f>SUM(K44:M44)</f>
        <v>0</v>
      </c>
    </row>
    <row r="45" spans="1:14" ht="15">
      <c r="A45" s="506" t="s">
        <v>198</v>
      </c>
      <c r="B45" s="506"/>
      <c r="C45" s="506"/>
      <c r="D45" s="506"/>
      <c r="E45" s="506"/>
      <c r="F45" s="259" t="s">
        <v>199</v>
      </c>
      <c r="G45" s="260">
        <v>0</v>
      </c>
      <c r="H45" s="260">
        <v>0</v>
      </c>
      <c r="I45" s="260">
        <v>0</v>
      </c>
      <c r="J45" s="260">
        <f>SUM(G45:I45)</f>
        <v>0</v>
      </c>
      <c r="K45" s="260">
        <v>0</v>
      </c>
      <c r="L45" s="260">
        <v>0</v>
      </c>
      <c r="M45" s="260">
        <v>0</v>
      </c>
      <c r="N45" s="260">
        <f>SUM(K45:M45)</f>
        <v>0</v>
      </c>
    </row>
  </sheetData>
  <sheetProtection/>
  <mergeCells count="49">
    <mergeCell ref="A1:N1"/>
    <mergeCell ref="A3:N3"/>
    <mergeCell ref="A4:N4"/>
    <mergeCell ref="A5:A6"/>
    <mergeCell ref="B5:B6"/>
    <mergeCell ref="C5:C6"/>
    <mergeCell ref="D5:E6"/>
    <mergeCell ref="F5:F6"/>
    <mergeCell ref="K5:N5"/>
    <mergeCell ref="G5:J5"/>
    <mergeCell ref="A11:E11"/>
    <mergeCell ref="A12:E12"/>
    <mergeCell ref="A13:E13"/>
    <mergeCell ref="A7:E7"/>
    <mergeCell ref="A8:E8"/>
    <mergeCell ref="A9:E9"/>
    <mergeCell ref="A10:E10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40:E40"/>
    <mergeCell ref="A29:E29"/>
    <mergeCell ref="A30:E30"/>
    <mergeCell ref="A31:E31"/>
    <mergeCell ref="A32:E32"/>
    <mergeCell ref="A33:E33"/>
    <mergeCell ref="A34:E34"/>
    <mergeCell ref="A41:E41"/>
    <mergeCell ref="A42:E42"/>
    <mergeCell ref="A43:E43"/>
    <mergeCell ref="A44:E44"/>
    <mergeCell ref="A45:E45"/>
    <mergeCell ref="A35:E35"/>
    <mergeCell ref="A36:E36"/>
    <mergeCell ref="A37:E37"/>
    <mergeCell ref="A38:E38"/>
    <mergeCell ref="A39:E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30" r:id="rId1"/>
  <headerFooter>
    <oddHeader>&amp;R6. melléklet a  /2023.(XI.13.) társulási határozathoz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6"/>
  <sheetViews>
    <sheetView view="pageLayout" workbookViewId="0" topLeftCell="F1">
      <selection activeCell="O5" sqref="O5"/>
    </sheetView>
  </sheetViews>
  <sheetFormatPr defaultColWidth="9.140625" defaultRowHeight="12.75" outlineLevelRow="1"/>
  <cols>
    <col min="1" max="1" width="33.00390625" style="108" customWidth="1"/>
    <col min="2" max="3" width="16.8515625" style="108" bestFit="1" customWidth="1"/>
    <col min="4" max="15" width="15.00390625" style="108" bestFit="1" customWidth="1"/>
    <col min="16" max="16" width="16.8515625" style="108" bestFit="1" customWidth="1"/>
    <col min="17" max="16384" width="9.140625" style="108" customWidth="1"/>
  </cols>
  <sheetData>
    <row r="1" ht="19.5" customHeight="1"/>
    <row r="2" ht="12.75">
      <c r="G2" s="109"/>
    </row>
    <row r="4" spans="1:16" ht="13.5" thickBot="1">
      <c r="A4" s="110"/>
      <c r="B4" s="110"/>
      <c r="C4" s="110"/>
      <c r="D4" s="110"/>
      <c r="E4" s="111"/>
      <c r="F4" s="110"/>
      <c r="G4" s="110"/>
      <c r="H4" s="110"/>
      <c r="I4" s="110"/>
      <c r="J4" s="110"/>
      <c r="K4" s="110"/>
      <c r="L4" s="110"/>
      <c r="M4" s="110"/>
      <c r="N4" s="110"/>
      <c r="O4" s="507" t="s">
        <v>280</v>
      </c>
      <c r="P4" s="507"/>
    </row>
    <row r="5" spans="1:16" ht="26.25" thickBot="1">
      <c r="A5" s="112" t="s">
        <v>281</v>
      </c>
      <c r="B5" s="113" t="s">
        <v>282</v>
      </c>
      <c r="C5" s="113" t="s">
        <v>377</v>
      </c>
      <c r="D5" s="114" t="s">
        <v>283</v>
      </c>
      <c r="E5" s="115" t="s">
        <v>284</v>
      </c>
      <c r="F5" s="115" t="s">
        <v>285</v>
      </c>
      <c r="G5" s="115" t="s">
        <v>286</v>
      </c>
      <c r="H5" s="115" t="s">
        <v>287</v>
      </c>
      <c r="I5" s="115" t="s">
        <v>288</v>
      </c>
      <c r="J5" s="115" t="s">
        <v>289</v>
      </c>
      <c r="K5" s="115" t="s">
        <v>290</v>
      </c>
      <c r="L5" s="115" t="s">
        <v>291</v>
      </c>
      <c r="M5" s="115" t="s">
        <v>292</v>
      </c>
      <c r="N5" s="115" t="s">
        <v>293</v>
      </c>
      <c r="O5" s="115" t="s">
        <v>294</v>
      </c>
      <c r="P5" s="116" t="s">
        <v>295</v>
      </c>
    </row>
    <row r="6" spans="1:16" ht="25.5" customHeight="1" thickBot="1">
      <c r="A6" s="117"/>
      <c r="B6" s="508" t="s">
        <v>296</v>
      </c>
      <c r="C6" s="508"/>
      <c r="D6" s="508"/>
      <c r="E6" s="508"/>
      <c r="F6" s="508"/>
      <c r="G6" s="508"/>
      <c r="H6" s="508"/>
      <c r="I6" s="508"/>
      <c r="J6" s="508"/>
      <c r="K6" s="508"/>
      <c r="L6" s="508"/>
      <c r="M6" s="508"/>
      <c r="N6" s="508"/>
      <c r="O6" s="508"/>
      <c r="P6" s="508"/>
    </row>
    <row r="7" spans="1:16" ht="26.25" customHeight="1">
      <c r="A7" s="118" t="s">
        <v>297</v>
      </c>
      <c r="B7" s="119">
        <v>1541147</v>
      </c>
      <c r="C7" s="119">
        <v>2021881</v>
      </c>
      <c r="D7" s="119">
        <f>$C$7/12</f>
        <v>168490.08333333334</v>
      </c>
      <c r="E7" s="119">
        <f>$C$7/12</f>
        <v>168490.08333333334</v>
      </c>
      <c r="F7" s="119">
        <f aca="true" t="shared" si="0" ref="F7:O7">$C$7/12</f>
        <v>168490.08333333334</v>
      </c>
      <c r="G7" s="119">
        <f t="shared" si="0"/>
        <v>168490.08333333334</v>
      </c>
      <c r="H7" s="119">
        <f t="shared" si="0"/>
        <v>168490.08333333334</v>
      </c>
      <c r="I7" s="119">
        <f t="shared" si="0"/>
        <v>168490.08333333334</v>
      </c>
      <c r="J7" s="119">
        <f t="shared" si="0"/>
        <v>168490.08333333334</v>
      </c>
      <c r="K7" s="119">
        <f t="shared" si="0"/>
        <v>168490.08333333334</v>
      </c>
      <c r="L7" s="119">
        <f t="shared" si="0"/>
        <v>168490.08333333334</v>
      </c>
      <c r="M7" s="119">
        <f t="shared" si="0"/>
        <v>168490.08333333334</v>
      </c>
      <c r="N7" s="119">
        <f t="shared" si="0"/>
        <v>168490.08333333334</v>
      </c>
      <c r="O7" s="119">
        <f t="shared" si="0"/>
        <v>168490.08333333334</v>
      </c>
      <c r="P7" s="136">
        <f>SUM(D7:O7)</f>
        <v>2021880.9999999998</v>
      </c>
    </row>
    <row r="8" spans="1:16" s="122" customFormat="1" ht="13.5" customHeight="1" hidden="1" outlineLevel="1">
      <c r="A8" s="121"/>
      <c r="B8" s="126"/>
      <c r="C8" s="126"/>
      <c r="D8" s="126">
        <v>0.02</v>
      </c>
      <c r="E8" s="126">
        <v>0.02</v>
      </c>
      <c r="F8" s="126">
        <v>0.02</v>
      </c>
      <c r="G8" s="126">
        <v>0.02</v>
      </c>
      <c r="H8" s="126">
        <v>0.02</v>
      </c>
      <c r="I8" s="126">
        <v>0.02</v>
      </c>
      <c r="J8" s="126">
        <v>0.02</v>
      </c>
      <c r="K8" s="126">
        <v>0.02</v>
      </c>
      <c r="L8" s="126">
        <v>0.02</v>
      </c>
      <c r="M8" s="126">
        <v>0.02</v>
      </c>
      <c r="N8" s="126">
        <v>0.02</v>
      </c>
      <c r="O8" s="126">
        <v>0.02</v>
      </c>
      <c r="P8" s="120">
        <f aca="true" t="shared" si="1" ref="P8:P22">SUM(D8:O8)</f>
        <v>0.23999999999999996</v>
      </c>
    </row>
    <row r="9" spans="1:16" ht="12.75" collapsed="1">
      <c r="A9" s="123" t="s">
        <v>273</v>
      </c>
      <c r="B9" s="124">
        <v>0</v>
      </c>
      <c r="C9" s="124">
        <v>0</v>
      </c>
      <c r="D9" s="124">
        <f>+$B$9*D10</f>
        <v>0</v>
      </c>
      <c r="E9" s="124">
        <v>0</v>
      </c>
      <c r="F9" s="124">
        <v>0</v>
      </c>
      <c r="G9" s="124">
        <v>0</v>
      </c>
      <c r="H9" s="124">
        <v>0</v>
      </c>
      <c r="I9" s="124">
        <v>0</v>
      </c>
      <c r="J9" s="124">
        <v>0</v>
      </c>
      <c r="K9" s="124">
        <v>0</v>
      </c>
      <c r="L9" s="124">
        <v>0</v>
      </c>
      <c r="M9" s="124">
        <v>0</v>
      </c>
      <c r="N9" s="124">
        <v>0</v>
      </c>
      <c r="O9" s="124">
        <v>0</v>
      </c>
      <c r="P9" s="120">
        <f t="shared" si="1"/>
        <v>0</v>
      </c>
    </row>
    <row r="10" spans="1:16" s="122" customFormat="1" ht="12.75" hidden="1" outlineLevel="1">
      <c r="A10" s="125"/>
      <c r="B10" s="126"/>
      <c r="C10" s="126"/>
      <c r="D10" s="126">
        <v>0.01</v>
      </c>
      <c r="E10" s="126">
        <v>0.01</v>
      </c>
      <c r="F10" s="126">
        <v>0.01</v>
      </c>
      <c r="G10" s="126">
        <v>0.01</v>
      </c>
      <c r="H10" s="126">
        <v>0.01</v>
      </c>
      <c r="I10" s="126">
        <v>0.01</v>
      </c>
      <c r="J10" s="126">
        <v>0.01</v>
      </c>
      <c r="K10" s="126">
        <v>0.01</v>
      </c>
      <c r="L10" s="126">
        <v>0.01</v>
      </c>
      <c r="M10" s="126">
        <v>0.01</v>
      </c>
      <c r="N10" s="126">
        <v>0.01</v>
      </c>
      <c r="O10" s="126">
        <v>0.01</v>
      </c>
      <c r="P10" s="120">
        <f t="shared" si="1"/>
        <v>0.11999999999999998</v>
      </c>
    </row>
    <row r="11" spans="1:16" ht="12.75" collapsed="1">
      <c r="A11" s="123" t="s">
        <v>272</v>
      </c>
      <c r="B11" s="124">
        <v>169301</v>
      </c>
      <c r="C11" s="124">
        <v>190977</v>
      </c>
      <c r="D11" s="124">
        <f>$C$11/12</f>
        <v>15914.75</v>
      </c>
      <c r="E11" s="124">
        <f>$C$11/12</f>
        <v>15914.75</v>
      </c>
      <c r="F11" s="124">
        <f aca="true" t="shared" si="2" ref="F11:O11">$C$11/12</f>
        <v>15914.75</v>
      </c>
      <c r="G11" s="124">
        <f t="shared" si="2"/>
        <v>15914.75</v>
      </c>
      <c r="H11" s="124">
        <f t="shared" si="2"/>
        <v>15914.75</v>
      </c>
      <c r="I11" s="124">
        <f t="shared" si="2"/>
        <v>15914.75</v>
      </c>
      <c r="J11" s="124">
        <f t="shared" si="2"/>
        <v>15914.75</v>
      </c>
      <c r="K11" s="124">
        <f t="shared" si="2"/>
        <v>15914.75</v>
      </c>
      <c r="L11" s="124">
        <f t="shared" si="2"/>
        <v>15914.75</v>
      </c>
      <c r="M11" s="124">
        <f t="shared" si="2"/>
        <v>15914.75</v>
      </c>
      <c r="N11" s="124">
        <f t="shared" si="2"/>
        <v>15914.75</v>
      </c>
      <c r="O11" s="124">
        <f t="shared" si="2"/>
        <v>15914.75</v>
      </c>
      <c r="P11" s="120">
        <f t="shared" si="1"/>
        <v>190977</v>
      </c>
    </row>
    <row r="12" spans="1:16" s="122" customFormat="1" ht="12.75" hidden="1" outlineLevel="1">
      <c r="A12" s="125"/>
      <c r="B12" s="126"/>
      <c r="C12" s="126"/>
      <c r="D12" s="126">
        <v>0.02</v>
      </c>
      <c r="E12" s="126">
        <v>0.02</v>
      </c>
      <c r="F12" s="126">
        <v>0.02</v>
      </c>
      <c r="G12" s="126">
        <v>0.02</v>
      </c>
      <c r="H12" s="126">
        <v>0.02</v>
      </c>
      <c r="I12" s="126">
        <v>0.02</v>
      </c>
      <c r="J12" s="126">
        <v>0.02</v>
      </c>
      <c r="K12" s="126">
        <v>0.02</v>
      </c>
      <c r="L12" s="126">
        <v>0.02</v>
      </c>
      <c r="M12" s="126">
        <v>0.02</v>
      </c>
      <c r="N12" s="126">
        <v>0.02</v>
      </c>
      <c r="O12" s="126">
        <v>0.02</v>
      </c>
      <c r="P12" s="127">
        <f t="shared" si="1"/>
        <v>0.23999999999999996</v>
      </c>
    </row>
    <row r="13" spans="1:16" ht="25.5" collapsed="1">
      <c r="A13" s="128" t="s">
        <v>298</v>
      </c>
      <c r="B13" s="124">
        <v>0</v>
      </c>
      <c r="C13" s="124">
        <v>0</v>
      </c>
      <c r="D13" s="124">
        <f>+$B$13*D14</f>
        <v>0</v>
      </c>
      <c r="E13" s="124">
        <v>0</v>
      </c>
      <c r="F13" s="124">
        <v>0</v>
      </c>
      <c r="G13" s="124">
        <v>0</v>
      </c>
      <c r="H13" s="124">
        <v>0</v>
      </c>
      <c r="I13" s="124">
        <v>0</v>
      </c>
      <c r="J13" s="124">
        <v>0</v>
      </c>
      <c r="K13" s="124">
        <v>0</v>
      </c>
      <c r="L13" s="124">
        <v>0</v>
      </c>
      <c r="M13" s="124">
        <v>0</v>
      </c>
      <c r="N13" s="124">
        <v>0</v>
      </c>
      <c r="O13" s="124">
        <v>0</v>
      </c>
      <c r="P13" s="120">
        <f t="shared" si="1"/>
        <v>0</v>
      </c>
    </row>
    <row r="14" spans="1:16" s="122" customFormat="1" ht="12.75" hidden="1" outlineLevel="1">
      <c r="A14" s="125"/>
      <c r="B14" s="126"/>
      <c r="C14" s="126"/>
      <c r="D14" s="126">
        <v>0.16</v>
      </c>
      <c r="E14" s="126">
        <v>0.16</v>
      </c>
      <c r="F14" s="126">
        <v>0.16</v>
      </c>
      <c r="G14" s="126">
        <v>0.16</v>
      </c>
      <c r="H14" s="126">
        <v>0.16</v>
      </c>
      <c r="I14" s="126">
        <v>0.16</v>
      </c>
      <c r="J14" s="126">
        <v>0.16</v>
      </c>
      <c r="K14" s="126">
        <v>0.16</v>
      </c>
      <c r="L14" s="126">
        <v>0.16</v>
      </c>
      <c r="M14" s="126">
        <v>0.16</v>
      </c>
      <c r="N14" s="126">
        <v>0.16</v>
      </c>
      <c r="O14" s="126">
        <v>0.16</v>
      </c>
      <c r="P14" s="127">
        <f t="shared" si="1"/>
        <v>1.9199999999999997</v>
      </c>
    </row>
    <row r="15" spans="1:16" ht="26.25" customHeight="1" collapsed="1">
      <c r="A15" s="128" t="s">
        <v>299</v>
      </c>
      <c r="B15" s="124">
        <v>0</v>
      </c>
      <c r="C15" s="124">
        <v>0</v>
      </c>
      <c r="D15" s="124">
        <f>C15/12</f>
        <v>0</v>
      </c>
      <c r="E15" s="124">
        <f>C15/12</f>
        <v>0</v>
      </c>
      <c r="F15" s="124">
        <f>C15/12</f>
        <v>0</v>
      </c>
      <c r="G15" s="124">
        <f>C15/12</f>
        <v>0</v>
      </c>
      <c r="H15" s="124">
        <f>C15/12</f>
        <v>0</v>
      </c>
      <c r="I15" s="124">
        <f>C15/12</f>
        <v>0</v>
      </c>
      <c r="J15" s="124">
        <f>C15/12</f>
        <v>0</v>
      </c>
      <c r="K15" s="124">
        <f>C15/12</f>
        <v>0</v>
      </c>
      <c r="L15" s="124">
        <f>C15/12</f>
        <v>0</v>
      </c>
      <c r="M15" s="124">
        <f>C15/12</f>
        <v>0</v>
      </c>
      <c r="N15" s="124">
        <f>C15/12</f>
        <v>0</v>
      </c>
      <c r="O15" s="124">
        <f>C15/12</f>
        <v>0</v>
      </c>
      <c r="P15" s="120">
        <f>SUM(D15:O15)</f>
        <v>0</v>
      </c>
    </row>
    <row r="16" spans="1:16" s="122" customFormat="1" ht="12.75" hidden="1" outlineLevel="1">
      <c r="A16" s="125"/>
      <c r="B16" s="126"/>
      <c r="C16" s="126"/>
      <c r="D16" s="126">
        <v>0.08</v>
      </c>
      <c r="E16" s="126">
        <v>0.08</v>
      </c>
      <c r="F16" s="126">
        <v>0.08</v>
      </c>
      <c r="G16" s="126">
        <v>0.08</v>
      </c>
      <c r="H16" s="126">
        <v>0.08</v>
      </c>
      <c r="I16" s="126">
        <v>0.08</v>
      </c>
      <c r="J16" s="126">
        <v>0.08</v>
      </c>
      <c r="K16" s="126">
        <v>0.08</v>
      </c>
      <c r="L16" s="126">
        <v>0.08</v>
      </c>
      <c r="M16" s="126">
        <v>0.08</v>
      </c>
      <c r="N16" s="126">
        <v>0.08</v>
      </c>
      <c r="O16" s="126">
        <v>0.08</v>
      </c>
      <c r="P16" s="127">
        <f t="shared" si="1"/>
        <v>0.9599999999999999</v>
      </c>
    </row>
    <row r="17" spans="1:16" ht="12.75" collapsed="1">
      <c r="A17" s="128" t="s">
        <v>260</v>
      </c>
      <c r="B17" s="124">
        <v>0</v>
      </c>
      <c r="C17" s="124">
        <v>0</v>
      </c>
      <c r="D17" s="124">
        <f>+$B$17*D18</f>
        <v>0</v>
      </c>
      <c r="E17" s="124">
        <v>0</v>
      </c>
      <c r="F17" s="124">
        <v>0</v>
      </c>
      <c r="G17" s="124">
        <v>0</v>
      </c>
      <c r="H17" s="124">
        <v>0</v>
      </c>
      <c r="I17" s="124">
        <v>0</v>
      </c>
      <c r="J17" s="124">
        <v>0</v>
      </c>
      <c r="K17" s="124">
        <v>0</v>
      </c>
      <c r="L17" s="124">
        <v>0</v>
      </c>
      <c r="M17" s="124">
        <v>0</v>
      </c>
      <c r="N17" s="124">
        <v>0</v>
      </c>
      <c r="O17" s="124">
        <v>0</v>
      </c>
      <c r="P17" s="120">
        <f t="shared" si="1"/>
        <v>0</v>
      </c>
    </row>
    <row r="18" spans="1:16" s="122" customFormat="1" ht="12.75" hidden="1" outlineLevel="1">
      <c r="A18" s="125"/>
      <c r="B18" s="126"/>
      <c r="C18" s="126"/>
      <c r="D18" s="126">
        <v>0.01</v>
      </c>
      <c r="E18" s="126">
        <v>0.01</v>
      </c>
      <c r="F18" s="126">
        <v>0.01</v>
      </c>
      <c r="G18" s="126">
        <v>0.01</v>
      </c>
      <c r="H18" s="126">
        <v>0.01</v>
      </c>
      <c r="I18" s="126">
        <v>0.01</v>
      </c>
      <c r="J18" s="126">
        <v>0.01</v>
      </c>
      <c r="K18" s="126">
        <v>0.01</v>
      </c>
      <c r="L18" s="126">
        <v>0.01</v>
      </c>
      <c r="M18" s="126">
        <v>0.01</v>
      </c>
      <c r="N18" s="126">
        <v>0.01</v>
      </c>
      <c r="O18" s="126">
        <v>0.01</v>
      </c>
      <c r="P18" s="127">
        <f t="shared" si="1"/>
        <v>0.11999999999999998</v>
      </c>
    </row>
    <row r="19" spans="1:16" ht="25.5" collapsed="1">
      <c r="A19" s="128" t="s">
        <v>300</v>
      </c>
      <c r="B19" s="124">
        <v>0</v>
      </c>
      <c r="C19" s="124">
        <v>482750</v>
      </c>
      <c r="D19" s="124">
        <f>+$B$19*D20</f>
        <v>0</v>
      </c>
      <c r="E19" s="124">
        <v>0</v>
      </c>
      <c r="F19" s="124">
        <v>0</v>
      </c>
      <c r="G19" s="124">
        <v>0</v>
      </c>
      <c r="H19" s="124">
        <v>0</v>
      </c>
      <c r="I19" s="124">
        <v>171373</v>
      </c>
      <c r="J19" s="124">
        <v>311377</v>
      </c>
      <c r="K19" s="124">
        <v>0</v>
      </c>
      <c r="L19" s="124">
        <v>0</v>
      </c>
      <c r="M19" s="124">
        <v>0</v>
      </c>
      <c r="N19" s="124">
        <v>0</v>
      </c>
      <c r="O19" s="124">
        <v>0</v>
      </c>
      <c r="P19" s="120">
        <f t="shared" si="1"/>
        <v>482750</v>
      </c>
    </row>
    <row r="20" spans="1:16" s="122" customFormat="1" ht="12.75" hidden="1" outlineLevel="1">
      <c r="A20" s="125"/>
      <c r="B20" s="126"/>
      <c r="C20" s="126"/>
      <c r="D20" s="126">
        <v>0.02</v>
      </c>
      <c r="E20" s="126">
        <v>0.02</v>
      </c>
      <c r="F20" s="126">
        <v>0.02</v>
      </c>
      <c r="G20" s="126">
        <v>0.02</v>
      </c>
      <c r="H20" s="126">
        <v>0.02</v>
      </c>
      <c r="I20" s="126">
        <v>0.02</v>
      </c>
      <c r="J20" s="126">
        <v>0.02</v>
      </c>
      <c r="K20" s="126">
        <v>0.02</v>
      </c>
      <c r="L20" s="126">
        <v>0.02</v>
      </c>
      <c r="M20" s="126">
        <v>0.02</v>
      </c>
      <c r="N20" s="126">
        <v>0.02</v>
      </c>
      <c r="O20" s="126">
        <v>0.02</v>
      </c>
      <c r="P20" s="127">
        <f t="shared" si="1"/>
        <v>0.23999999999999996</v>
      </c>
    </row>
    <row r="21" spans="1:16" ht="12.75" collapsed="1">
      <c r="A21" s="128" t="s">
        <v>301</v>
      </c>
      <c r="B21" s="124"/>
      <c r="C21" s="124">
        <v>547814</v>
      </c>
      <c r="D21" s="124">
        <f>$C$21/12</f>
        <v>45651.166666666664</v>
      </c>
      <c r="E21" s="124">
        <f aca="true" t="shared" si="3" ref="E21:O21">$C$21/12</f>
        <v>45651.166666666664</v>
      </c>
      <c r="F21" s="124">
        <f>$C$21/12</f>
        <v>45651.166666666664</v>
      </c>
      <c r="G21" s="124">
        <f t="shared" si="3"/>
        <v>45651.166666666664</v>
      </c>
      <c r="H21" s="124">
        <f t="shared" si="3"/>
        <v>45651.166666666664</v>
      </c>
      <c r="I21" s="124">
        <f t="shared" si="3"/>
        <v>45651.166666666664</v>
      </c>
      <c r="J21" s="124">
        <f t="shared" si="3"/>
        <v>45651.166666666664</v>
      </c>
      <c r="K21" s="124">
        <f t="shared" si="3"/>
        <v>45651.166666666664</v>
      </c>
      <c r="L21" s="124">
        <f t="shared" si="3"/>
        <v>45651.166666666664</v>
      </c>
      <c r="M21" s="124">
        <f t="shared" si="3"/>
        <v>45651.166666666664</v>
      </c>
      <c r="N21" s="124">
        <f t="shared" si="3"/>
        <v>45651.166666666664</v>
      </c>
      <c r="O21" s="124">
        <f t="shared" si="3"/>
        <v>45651.166666666664</v>
      </c>
      <c r="P21" s="120">
        <f t="shared" si="1"/>
        <v>547814.0000000001</v>
      </c>
    </row>
    <row r="22" spans="1:16" s="122" customFormat="1" ht="12.75" hidden="1" outlineLevel="1">
      <c r="A22" s="125"/>
      <c r="B22" s="126"/>
      <c r="C22" s="126"/>
      <c r="D22" s="126">
        <v>0.46</v>
      </c>
      <c r="E22" s="126">
        <v>0.03</v>
      </c>
      <c r="F22" s="126">
        <v>0.05</v>
      </c>
      <c r="G22" s="126">
        <v>0.04</v>
      </c>
      <c r="H22" s="126">
        <v>0.03</v>
      </c>
      <c r="I22" s="126">
        <v>0.12</v>
      </c>
      <c r="J22" s="126">
        <v>0.03</v>
      </c>
      <c r="K22" s="126">
        <v>0.04</v>
      </c>
      <c r="L22" s="126">
        <v>0.05</v>
      </c>
      <c r="M22" s="126">
        <v>0.04</v>
      </c>
      <c r="N22" s="126">
        <v>0.04</v>
      </c>
      <c r="O22" s="126">
        <v>0.07</v>
      </c>
      <c r="P22" s="127">
        <f t="shared" si="1"/>
        <v>1.0000000000000002</v>
      </c>
    </row>
    <row r="23" spans="1:19" s="129" customFormat="1" ht="24" customHeight="1" collapsed="1" thickBot="1">
      <c r="A23" s="277" t="s">
        <v>302</v>
      </c>
      <c r="B23" s="278">
        <f aca="true" t="shared" si="4" ref="B23:O23">+B7+B9+B11+B13+B15+B17+B19+B21</f>
        <v>1710448</v>
      </c>
      <c r="C23" s="278">
        <f t="shared" si="4"/>
        <v>3243422</v>
      </c>
      <c r="D23" s="278">
        <f t="shared" si="4"/>
        <v>230056</v>
      </c>
      <c r="E23" s="278">
        <f t="shared" si="4"/>
        <v>230056</v>
      </c>
      <c r="F23" s="278">
        <f t="shared" si="4"/>
        <v>230056</v>
      </c>
      <c r="G23" s="278">
        <f t="shared" si="4"/>
        <v>230056</v>
      </c>
      <c r="H23" s="278">
        <f t="shared" si="4"/>
        <v>230056</v>
      </c>
      <c r="I23" s="278">
        <f t="shared" si="4"/>
        <v>401429.00000000006</v>
      </c>
      <c r="J23" s="278">
        <f t="shared" si="4"/>
        <v>541433</v>
      </c>
      <c r="K23" s="278">
        <f t="shared" si="4"/>
        <v>230056</v>
      </c>
      <c r="L23" s="278">
        <f t="shared" si="4"/>
        <v>230056</v>
      </c>
      <c r="M23" s="278">
        <f t="shared" si="4"/>
        <v>230056</v>
      </c>
      <c r="N23" s="278">
        <f t="shared" si="4"/>
        <v>230056</v>
      </c>
      <c r="O23" s="278">
        <f t="shared" si="4"/>
        <v>230056</v>
      </c>
      <c r="P23" s="279">
        <f>SUM(D23:O23)</f>
        <v>3243422</v>
      </c>
      <c r="R23" s="130"/>
      <c r="S23" s="131"/>
    </row>
    <row r="24" spans="1:19" s="110" customFormat="1" ht="25.5" customHeight="1" thickBot="1">
      <c r="A24" s="132"/>
      <c r="B24" s="509" t="s">
        <v>303</v>
      </c>
      <c r="C24" s="509"/>
      <c r="D24" s="509"/>
      <c r="E24" s="509"/>
      <c r="F24" s="509"/>
      <c r="G24" s="509"/>
      <c r="H24" s="509"/>
      <c r="I24" s="509"/>
      <c r="J24" s="509"/>
      <c r="K24" s="509"/>
      <c r="L24" s="509"/>
      <c r="M24" s="509"/>
      <c r="N24" s="509"/>
      <c r="O24" s="509"/>
      <c r="P24" s="509"/>
      <c r="R24" s="133"/>
      <c r="S24" s="134"/>
    </row>
    <row r="25" spans="1:16" ht="12.75">
      <c r="A25" s="135" t="s">
        <v>206</v>
      </c>
      <c r="B25" s="119">
        <v>1060752</v>
      </c>
      <c r="C25" s="119">
        <v>1425329</v>
      </c>
      <c r="D25" s="119">
        <f>$C$25/12</f>
        <v>118777.41666666667</v>
      </c>
      <c r="E25" s="119">
        <f aca="true" t="shared" si="5" ref="E25:O25">$C$25/12</f>
        <v>118777.41666666667</v>
      </c>
      <c r="F25" s="119">
        <f t="shared" si="5"/>
        <v>118777.41666666667</v>
      </c>
      <c r="G25" s="119">
        <f t="shared" si="5"/>
        <v>118777.41666666667</v>
      </c>
      <c r="H25" s="119">
        <f t="shared" si="5"/>
        <v>118777.41666666667</v>
      </c>
      <c r="I25" s="119">
        <f t="shared" si="5"/>
        <v>118777.41666666667</v>
      </c>
      <c r="J25" s="119">
        <f t="shared" si="5"/>
        <v>118777.41666666667</v>
      </c>
      <c r="K25" s="119">
        <f t="shared" si="5"/>
        <v>118777.41666666667</v>
      </c>
      <c r="L25" s="119">
        <f t="shared" si="5"/>
        <v>118777.41666666667</v>
      </c>
      <c r="M25" s="119">
        <f t="shared" si="5"/>
        <v>118777.41666666667</v>
      </c>
      <c r="N25" s="119">
        <f t="shared" si="5"/>
        <v>118777.41666666667</v>
      </c>
      <c r="O25" s="119">
        <f t="shared" si="5"/>
        <v>118777.41666666667</v>
      </c>
      <c r="P25" s="136">
        <f aca="true" t="shared" si="6" ref="P25:P41">SUM(D25:O25)</f>
        <v>1425329.0000000002</v>
      </c>
    </row>
    <row r="26" spans="1:16" s="122" customFormat="1" ht="12.75" hidden="1" outlineLevel="1">
      <c r="A26" s="125"/>
      <c r="B26" s="126">
        <v>155937</v>
      </c>
      <c r="C26" s="126">
        <v>822121</v>
      </c>
      <c r="D26" s="126">
        <v>0.09</v>
      </c>
      <c r="E26" s="126">
        <v>0.09</v>
      </c>
      <c r="F26" s="126">
        <v>0.09</v>
      </c>
      <c r="G26" s="126">
        <v>0.09</v>
      </c>
      <c r="H26" s="126">
        <v>0.09</v>
      </c>
      <c r="I26" s="126">
        <v>0.09</v>
      </c>
      <c r="J26" s="126">
        <v>0.09</v>
      </c>
      <c r="K26" s="126">
        <v>0.09</v>
      </c>
      <c r="L26" s="126">
        <v>0.09</v>
      </c>
      <c r="M26" s="126">
        <v>0.09</v>
      </c>
      <c r="N26" s="126">
        <v>0.09</v>
      </c>
      <c r="O26" s="126">
        <v>0.09</v>
      </c>
      <c r="P26" s="127">
        <f t="shared" si="6"/>
        <v>1.0799999999999998</v>
      </c>
    </row>
    <row r="27" spans="1:16" ht="25.5" collapsed="1">
      <c r="A27" s="128" t="s">
        <v>304</v>
      </c>
      <c r="B27" s="124">
        <v>162662</v>
      </c>
      <c r="C27" s="124">
        <v>211397</v>
      </c>
      <c r="D27" s="124">
        <f>$C$27/12</f>
        <v>17616.416666666668</v>
      </c>
      <c r="E27" s="124">
        <f aca="true" t="shared" si="7" ref="E27:O27">$C$27/12</f>
        <v>17616.416666666668</v>
      </c>
      <c r="F27" s="124">
        <f t="shared" si="7"/>
        <v>17616.416666666668</v>
      </c>
      <c r="G27" s="124">
        <f t="shared" si="7"/>
        <v>17616.416666666668</v>
      </c>
      <c r="H27" s="124">
        <f t="shared" si="7"/>
        <v>17616.416666666668</v>
      </c>
      <c r="I27" s="124">
        <f t="shared" si="7"/>
        <v>17616.416666666668</v>
      </c>
      <c r="J27" s="124">
        <f t="shared" si="7"/>
        <v>17616.416666666668</v>
      </c>
      <c r="K27" s="124">
        <f t="shared" si="7"/>
        <v>17616.416666666668</v>
      </c>
      <c r="L27" s="124">
        <f t="shared" si="7"/>
        <v>17616.416666666668</v>
      </c>
      <c r="M27" s="124">
        <f t="shared" si="7"/>
        <v>17616.416666666668</v>
      </c>
      <c r="N27" s="124">
        <f t="shared" si="7"/>
        <v>17616.416666666668</v>
      </c>
      <c r="O27" s="124">
        <f t="shared" si="7"/>
        <v>17616.416666666668</v>
      </c>
      <c r="P27" s="120">
        <f t="shared" si="6"/>
        <v>211396.99999999997</v>
      </c>
    </row>
    <row r="28" spans="1:16" s="122" customFormat="1" ht="12.75" hidden="1" outlineLevel="1">
      <c r="A28" s="125"/>
      <c r="B28" s="126"/>
      <c r="C28" s="126"/>
      <c r="D28" s="126">
        <f aca="true" t="shared" si="8" ref="D28:D36">C28/12</f>
        <v>0</v>
      </c>
      <c r="E28" s="126">
        <v>0</v>
      </c>
      <c r="F28" s="126">
        <v>0</v>
      </c>
      <c r="G28" s="126">
        <v>0</v>
      </c>
      <c r="H28" s="126">
        <v>0</v>
      </c>
      <c r="I28" s="126">
        <v>0</v>
      </c>
      <c r="J28" s="126">
        <v>0</v>
      </c>
      <c r="K28" s="126">
        <v>0</v>
      </c>
      <c r="L28" s="126">
        <v>0</v>
      </c>
      <c r="M28" s="126">
        <v>0</v>
      </c>
      <c r="N28" s="126">
        <v>0</v>
      </c>
      <c r="O28" s="126">
        <v>0</v>
      </c>
      <c r="P28" s="120">
        <f t="shared" si="6"/>
        <v>0</v>
      </c>
    </row>
    <row r="29" spans="1:16" ht="12.75" collapsed="1">
      <c r="A29" s="137" t="s">
        <v>271</v>
      </c>
      <c r="B29" s="124">
        <v>477587</v>
      </c>
      <c r="C29" s="124">
        <v>1076713</v>
      </c>
      <c r="D29" s="124">
        <f>$C$29/12</f>
        <v>89726.08333333333</v>
      </c>
      <c r="E29" s="124">
        <f aca="true" t="shared" si="9" ref="E29:O29">$C$29/12</f>
        <v>89726.08333333333</v>
      </c>
      <c r="F29" s="124">
        <f t="shared" si="9"/>
        <v>89726.08333333333</v>
      </c>
      <c r="G29" s="124">
        <f t="shared" si="9"/>
        <v>89726.08333333333</v>
      </c>
      <c r="H29" s="124">
        <f t="shared" si="9"/>
        <v>89726.08333333333</v>
      </c>
      <c r="I29" s="124">
        <f t="shared" si="9"/>
        <v>89726.08333333333</v>
      </c>
      <c r="J29" s="124">
        <f t="shared" si="9"/>
        <v>89726.08333333333</v>
      </c>
      <c r="K29" s="124">
        <f t="shared" si="9"/>
        <v>89726.08333333333</v>
      </c>
      <c r="L29" s="124">
        <f t="shared" si="9"/>
        <v>89726.08333333333</v>
      </c>
      <c r="M29" s="124">
        <f t="shared" si="9"/>
        <v>89726.08333333333</v>
      </c>
      <c r="N29" s="124">
        <f t="shared" si="9"/>
        <v>89726.08333333333</v>
      </c>
      <c r="O29" s="124">
        <f t="shared" si="9"/>
        <v>89726.08333333333</v>
      </c>
      <c r="P29" s="120">
        <f t="shared" si="6"/>
        <v>1076713.0000000002</v>
      </c>
    </row>
    <row r="30" spans="1:16" s="122" customFormat="1" ht="12.75" hidden="1" outlineLevel="1">
      <c r="A30" s="125"/>
      <c r="B30" s="126"/>
      <c r="C30" s="126"/>
      <c r="D30" s="126">
        <f t="shared" si="8"/>
        <v>0</v>
      </c>
      <c r="E30" s="126">
        <v>0</v>
      </c>
      <c r="F30" s="126">
        <v>0</v>
      </c>
      <c r="G30" s="126">
        <v>0</v>
      </c>
      <c r="H30" s="126">
        <v>0</v>
      </c>
      <c r="I30" s="126">
        <v>0</v>
      </c>
      <c r="J30" s="126">
        <v>0</v>
      </c>
      <c r="K30" s="126">
        <v>0</v>
      </c>
      <c r="L30" s="126">
        <v>0</v>
      </c>
      <c r="M30" s="126">
        <v>0</v>
      </c>
      <c r="N30" s="126">
        <v>0</v>
      </c>
      <c r="O30" s="126">
        <v>0</v>
      </c>
      <c r="P30" s="120">
        <f t="shared" si="6"/>
        <v>0</v>
      </c>
    </row>
    <row r="31" spans="1:16" ht="12.75" collapsed="1">
      <c r="A31" s="137" t="s">
        <v>269</v>
      </c>
      <c r="B31" s="124">
        <v>500</v>
      </c>
      <c r="C31" s="124">
        <v>672</v>
      </c>
      <c r="D31" s="124">
        <f>$C$31/12</f>
        <v>56</v>
      </c>
      <c r="E31" s="124">
        <f aca="true" t="shared" si="10" ref="E31:O31">$C$31/12</f>
        <v>56</v>
      </c>
      <c r="F31" s="124">
        <f t="shared" si="10"/>
        <v>56</v>
      </c>
      <c r="G31" s="124">
        <f t="shared" si="10"/>
        <v>56</v>
      </c>
      <c r="H31" s="124">
        <f t="shared" si="10"/>
        <v>56</v>
      </c>
      <c r="I31" s="124">
        <f t="shared" si="10"/>
        <v>56</v>
      </c>
      <c r="J31" s="124">
        <f t="shared" si="10"/>
        <v>56</v>
      </c>
      <c r="K31" s="124">
        <f t="shared" si="10"/>
        <v>56</v>
      </c>
      <c r="L31" s="124">
        <f t="shared" si="10"/>
        <v>56</v>
      </c>
      <c r="M31" s="124">
        <f t="shared" si="10"/>
        <v>56</v>
      </c>
      <c r="N31" s="124">
        <f t="shared" si="10"/>
        <v>56</v>
      </c>
      <c r="O31" s="124">
        <f t="shared" si="10"/>
        <v>56</v>
      </c>
      <c r="P31" s="120">
        <f t="shared" si="6"/>
        <v>672</v>
      </c>
    </row>
    <row r="32" spans="1:16" s="122" customFormat="1" ht="12.75" hidden="1" outlineLevel="1">
      <c r="A32" s="125"/>
      <c r="B32" s="126"/>
      <c r="C32" s="126"/>
      <c r="D32" s="126">
        <f t="shared" si="8"/>
        <v>0</v>
      </c>
      <c r="E32" s="126">
        <v>0</v>
      </c>
      <c r="F32" s="126">
        <v>0</v>
      </c>
      <c r="G32" s="126">
        <v>0</v>
      </c>
      <c r="H32" s="126">
        <v>0</v>
      </c>
      <c r="I32" s="126">
        <v>0</v>
      </c>
      <c r="J32" s="126">
        <v>0</v>
      </c>
      <c r="K32" s="126">
        <v>0</v>
      </c>
      <c r="L32" s="126">
        <v>0</v>
      </c>
      <c r="M32" s="126">
        <v>0</v>
      </c>
      <c r="N32" s="126">
        <v>0</v>
      </c>
      <c r="O32" s="126">
        <v>0</v>
      </c>
      <c r="P32" s="127">
        <f t="shared" si="6"/>
        <v>0</v>
      </c>
    </row>
    <row r="33" spans="1:16" ht="12.75" collapsed="1">
      <c r="A33" s="137" t="s">
        <v>268</v>
      </c>
      <c r="B33" s="124">
        <v>7169</v>
      </c>
      <c r="C33" s="124">
        <v>23971</v>
      </c>
      <c r="D33" s="124">
        <f>$C$33/12</f>
        <v>1997.5833333333333</v>
      </c>
      <c r="E33" s="124">
        <f aca="true" t="shared" si="11" ref="E33:O33">$C$33/12</f>
        <v>1997.5833333333333</v>
      </c>
      <c r="F33" s="124">
        <f t="shared" si="11"/>
        <v>1997.5833333333333</v>
      </c>
      <c r="G33" s="124">
        <f t="shared" si="11"/>
        <v>1997.5833333333333</v>
      </c>
      <c r="H33" s="124">
        <f t="shared" si="11"/>
        <v>1997.5833333333333</v>
      </c>
      <c r="I33" s="124">
        <f t="shared" si="11"/>
        <v>1997.5833333333333</v>
      </c>
      <c r="J33" s="124">
        <f t="shared" si="11"/>
        <v>1997.5833333333333</v>
      </c>
      <c r="K33" s="124">
        <f t="shared" si="11"/>
        <v>1997.5833333333333</v>
      </c>
      <c r="L33" s="124">
        <f t="shared" si="11"/>
        <v>1997.5833333333333</v>
      </c>
      <c r="M33" s="124">
        <f t="shared" si="11"/>
        <v>1997.5833333333333</v>
      </c>
      <c r="N33" s="124">
        <f t="shared" si="11"/>
        <v>1997.5833333333333</v>
      </c>
      <c r="O33" s="124">
        <f t="shared" si="11"/>
        <v>1997.5833333333333</v>
      </c>
      <c r="P33" s="120">
        <f t="shared" si="6"/>
        <v>23970.999999999996</v>
      </c>
    </row>
    <row r="34" spans="1:16" s="122" customFormat="1" ht="12.75" hidden="1" outlineLevel="1">
      <c r="A34" s="125"/>
      <c r="B34" s="126"/>
      <c r="C34" s="126"/>
      <c r="D34" s="126">
        <f t="shared" si="8"/>
        <v>0</v>
      </c>
      <c r="E34" s="126">
        <v>0</v>
      </c>
      <c r="F34" s="126">
        <v>0</v>
      </c>
      <c r="G34" s="126">
        <v>0</v>
      </c>
      <c r="H34" s="126">
        <v>0</v>
      </c>
      <c r="I34" s="126">
        <v>0</v>
      </c>
      <c r="J34" s="126">
        <v>0</v>
      </c>
      <c r="K34" s="126">
        <v>0</v>
      </c>
      <c r="L34" s="126">
        <v>0</v>
      </c>
      <c r="M34" s="126">
        <v>0</v>
      </c>
      <c r="N34" s="126">
        <v>0</v>
      </c>
      <c r="O34" s="126">
        <v>0</v>
      </c>
      <c r="P34" s="127">
        <f t="shared" si="6"/>
        <v>0</v>
      </c>
    </row>
    <row r="35" spans="1:16" ht="12.75" collapsed="1">
      <c r="A35" s="137" t="s">
        <v>261</v>
      </c>
      <c r="B35" s="124">
        <v>889</v>
      </c>
      <c r="C35" s="124">
        <v>74396</v>
      </c>
      <c r="D35" s="124">
        <f>$C$35/12</f>
        <v>6199.666666666667</v>
      </c>
      <c r="E35" s="124">
        <f aca="true" t="shared" si="12" ref="E35:O35">$C$35/12</f>
        <v>6199.666666666667</v>
      </c>
      <c r="F35" s="124">
        <f t="shared" si="12"/>
        <v>6199.666666666667</v>
      </c>
      <c r="G35" s="124">
        <f t="shared" si="12"/>
        <v>6199.666666666667</v>
      </c>
      <c r="H35" s="124">
        <f t="shared" si="12"/>
        <v>6199.666666666667</v>
      </c>
      <c r="I35" s="124">
        <f t="shared" si="12"/>
        <v>6199.666666666667</v>
      </c>
      <c r="J35" s="124">
        <f t="shared" si="12"/>
        <v>6199.666666666667</v>
      </c>
      <c r="K35" s="124">
        <f t="shared" si="12"/>
        <v>6199.666666666667</v>
      </c>
      <c r="L35" s="124">
        <f t="shared" si="12"/>
        <v>6199.666666666667</v>
      </c>
      <c r="M35" s="124">
        <f t="shared" si="12"/>
        <v>6199.666666666667</v>
      </c>
      <c r="N35" s="124">
        <f t="shared" si="12"/>
        <v>6199.666666666667</v>
      </c>
      <c r="O35" s="124">
        <f t="shared" si="12"/>
        <v>6199.666666666667</v>
      </c>
      <c r="P35" s="120">
        <f t="shared" si="6"/>
        <v>74396</v>
      </c>
    </row>
    <row r="36" spans="1:16" s="122" customFormat="1" ht="12.75" hidden="1" outlineLevel="1">
      <c r="A36" s="125"/>
      <c r="B36" s="126"/>
      <c r="C36" s="126"/>
      <c r="D36" s="126">
        <f t="shared" si="8"/>
        <v>0</v>
      </c>
      <c r="E36" s="126">
        <v>0</v>
      </c>
      <c r="F36" s="126">
        <v>0</v>
      </c>
      <c r="G36" s="126">
        <v>0</v>
      </c>
      <c r="H36" s="126">
        <v>0</v>
      </c>
      <c r="I36" s="126">
        <v>0</v>
      </c>
      <c r="J36" s="126">
        <v>0</v>
      </c>
      <c r="K36" s="126">
        <v>0</v>
      </c>
      <c r="L36" s="126">
        <v>0</v>
      </c>
      <c r="M36" s="126">
        <v>0</v>
      </c>
      <c r="N36" s="126">
        <v>0</v>
      </c>
      <c r="O36" s="126">
        <v>0</v>
      </c>
      <c r="P36" s="127">
        <f t="shared" si="6"/>
        <v>0</v>
      </c>
    </row>
    <row r="37" spans="1:16" ht="12.75" collapsed="1">
      <c r="A37" s="137" t="s">
        <v>259</v>
      </c>
      <c r="B37" s="124">
        <v>889</v>
      </c>
      <c r="C37" s="124">
        <v>430944</v>
      </c>
      <c r="D37" s="124">
        <f>$C$37/12</f>
        <v>35912</v>
      </c>
      <c r="E37" s="124">
        <f aca="true" t="shared" si="13" ref="E37:O37">$C$37/12</f>
        <v>35912</v>
      </c>
      <c r="F37" s="124">
        <f t="shared" si="13"/>
        <v>35912</v>
      </c>
      <c r="G37" s="124">
        <f t="shared" si="13"/>
        <v>35912</v>
      </c>
      <c r="H37" s="124">
        <f t="shared" si="13"/>
        <v>35912</v>
      </c>
      <c r="I37" s="124">
        <f t="shared" si="13"/>
        <v>35912</v>
      </c>
      <c r="J37" s="124">
        <f t="shared" si="13"/>
        <v>35912</v>
      </c>
      <c r="K37" s="124">
        <f t="shared" si="13"/>
        <v>35912</v>
      </c>
      <c r="L37" s="124">
        <f t="shared" si="13"/>
        <v>35912</v>
      </c>
      <c r="M37" s="124">
        <f t="shared" si="13"/>
        <v>35912</v>
      </c>
      <c r="N37" s="124">
        <f t="shared" si="13"/>
        <v>35912</v>
      </c>
      <c r="O37" s="124">
        <f t="shared" si="13"/>
        <v>35912</v>
      </c>
      <c r="P37" s="120">
        <f t="shared" si="6"/>
        <v>430944</v>
      </c>
    </row>
    <row r="38" spans="1:16" s="122" customFormat="1" ht="12.75" hidden="1" outlineLevel="1">
      <c r="A38" s="125"/>
      <c r="B38" s="126"/>
      <c r="C38" s="126"/>
      <c r="D38" s="126">
        <f>B38/12</f>
        <v>0</v>
      </c>
      <c r="E38" s="126">
        <v>0</v>
      </c>
      <c r="F38" s="126">
        <v>0</v>
      </c>
      <c r="G38" s="126">
        <v>0</v>
      </c>
      <c r="H38" s="126">
        <v>0</v>
      </c>
      <c r="I38" s="126">
        <v>0</v>
      </c>
      <c r="J38" s="126">
        <v>0</v>
      </c>
      <c r="K38" s="126">
        <v>0</v>
      </c>
      <c r="L38" s="126">
        <v>0</v>
      </c>
      <c r="M38" s="126">
        <v>0</v>
      </c>
      <c r="N38" s="126">
        <v>0</v>
      </c>
      <c r="O38" s="126">
        <v>0</v>
      </c>
      <c r="P38" s="127">
        <f t="shared" si="6"/>
        <v>0</v>
      </c>
    </row>
    <row r="39" spans="1:16" ht="12.75" collapsed="1">
      <c r="A39" s="137" t="s">
        <v>305</v>
      </c>
      <c r="B39" s="124">
        <v>0</v>
      </c>
      <c r="C39" s="124">
        <v>0</v>
      </c>
      <c r="D39" s="124">
        <f>B39/12</f>
        <v>0</v>
      </c>
      <c r="E39" s="124">
        <v>0</v>
      </c>
      <c r="F39" s="124">
        <v>0</v>
      </c>
      <c r="G39" s="124">
        <v>0</v>
      </c>
      <c r="H39" s="124">
        <v>0</v>
      </c>
      <c r="I39" s="124">
        <v>0</v>
      </c>
      <c r="J39" s="124">
        <v>0</v>
      </c>
      <c r="K39" s="124">
        <v>0</v>
      </c>
      <c r="L39" s="124">
        <v>0</v>
      </c>
      <c r="M39" s="124">
        <v>0</v>
      </c>
      <c r="N39" s="124">
        <v>0</v>
      </c>
      <c r="O39" s="124">
        <v>0</v>
      </c>
      <c r="P39" s="120">
        <f t="shared" si="6"/>
        <v>0</v>
      </c>
    </row>
    <row r="40" spans="1:16" s="122" customFormat="1" ht="12.75" hidden="1" outlineLevel="1">
      <c r="A40" s="125"/>
      <c r="B40" s="126"/>
      <c r="C40" s="126"/>
      <c r="D40" s="126">
        <f>B40/12</f>
        <v>0</v>
      </c>
      <c r="E40" s="126">
        <v>0</v>
      </c>
      <c r="F40" s="126">
        <v>0</v>
      </c>
      <c r="G40" s="126">
        <v>0</v>
      </c>
      <c r="H40" s="126">
        <v>0</v>
      </c>
      <c r="I40" s="126">
        <v>0</v>
      </c>
      <c r="J40" s="126">
        <v>0</v>
      </c>
      <c r="K40" s="126">
        <v>0</v>
      </c>
      <c r="L40" s="126">
        <v>0</v>
      </c>
      <c r="M40" s="126">
        <v>0</v>
      </c>
      <c r="N40" s="126">
        <v>0</v>
      </c>
      <c r="O40" s="126">
        <v>0</v>
      </c>
      <c r="P40" s="127">
        <f t="shared" si="6"/>
        <v>0</v>
      </c>
    </row>
    <row r="41" spans="1:16" ht="12.75" collapsed="1">
      <c r="A41" s="137" t="s">
        <v>306</v>
      </c>
      <c r="B41" s="124">
        <v>0</v>
      </c>
      <c r="C41" s="124"/>
      <c r="D41" s="124">
        <f>C41/12</f>
        <v>0</v>
      </c>
      <c r="E41" s="124">
        <f>C41/12</f>
        <v>0</v>
      </c>
      <c r="F41" s="124">
        <f>C41/12</f>
        <v>0</v>
      </c>
      <c r="G41" s="124">
        <f>C41/12</f>
        <v>0</v>
      </c>
      <c r="H41" s="124">
        <f>C41/12</f>
        <v>0</v>
      </c>
      <c r="I41" s="124">
        <f>C41/12</f>
        <v>0</v>
      </c>
      <c r="J41" s="124">
        <f>C41/12</f>
        <v>0</v>
      </c>
      <c r="K41" s="124">
        <f>C41/12</f>
        <v>0</v>
      </c>
      <c r="L41" s="124">
        <f>C41/12</f>
        <v>0</v>
      </c>
      <c r="M41" s="124">
        <f>C41/12</f>
        <v>0</v>
      </c>
      <c r="N41" s="124">
        <f>C41/12</f>
        <v>0</v>
      </c>
      <c r="O41" s="124">
        <f>C41/12</f>
        <v>0</v>
      </c>
      <c r="P41" s="120">
        <f t="shared" si="6"/>
        <v>0</v>
      </c>
    </row>
    <row r="42" spans="1:16" s="122" customFormat="1" ht="12.75" hidden="1" outlineLevel="1">
      <c r="A42" s="125"/>
      <c r="B42" s="126"/>
      <c r="C42" s="126"/>
      <c r="D42" s="126">
        <v>0.46</v>
      </c>
      <c r="E42" s="126">
        <v>0.03</v>
      </c>
      <c r="F42" s="126">
        <v>0.05</v>
      </c>
      <c r="G42" s="126">
        <v>0.04</v>
      </c>
      <c r="H42" s="126">
        <v>0.03</v>
      </c>
      <c r="I42" s="126">
        <v>0.12</v>
      </c>
      <c r="J42" s="126">
        <v>0.03</v>
      </c>
      <c r="K42" s="126">
        <v>0.04</v>
      </c>
      <c r="L42" s="126">
        <v>0.05</v>
      </c>
      <c r="M42" s="126">
        <v>0.04</v>
      </c>
      <c r="N42" s="126">
        <v>0.04</v>
      </c>
      <c r="O42" s="126">
        <v>0.07</v>
      </c>
      <c r="P42" s="127">
        <f>SUM(D42:O42)</f>
        <v>1.0000000000000002</v>
      </c>
    </row>
    <row r="43" spans="1:19" s="129" customFormat="1" ht="24" customHeight="1" collapsed="1" thickBot="1">
      <c r="A43" s="277" t="s">
        <v>302</v>
      </c>
      <c r="B43" s="278">
        <f aca="true" t="shared" si="14" ref="B43:O43">+B25+B27+B29+B31+B33+B35+B37+B39+B41</f>
        <v>1710448</v>
      </c>
      <c r="C43" s="278">
        <f t="shared" si="14"/>
        <v>3243422</v>
      </c>
      <c r="D43" s="278">
        <f t="shared" si="14"/>
        <v>270285.1666666667</v>
      </c>
      <c r="E43" s="278">
        <f t="shared" si="14"/>
        <v>270285.1666666667</v>
      </c>
      <c r="F43" s="278">
        <f t="shared" si="14"/>
        <v>270285.1666666667</v>
      </c>
      <c r="G43" s="278">
        <f t="shared" si="14"/>
        <v>270285.1666666667</v>
      </c>
      <c r="H43" s="278">
        <f t="shared" si="14"/>
        <v>270285.1666666667</v>
      </c>
      <c r="I43" s="278">
        <f t="shared" si="14"/>
        <v>270285.1666666667</v>
      </c>
      <c r="J43" s="278">
        <f t="shared" si="14"/>
        <v>270285.1666666667</v>
      </c>
      <c r="K43" s="278">
        <f t="shared" si="14"/>
        <v>270285.1666666667</v>
      </c>
      <c r="L43" s="278">
        <f t="shared" si="14"/>
        <v>270285.1666666667</v>
      </c>
      <c r="M43" s="278">
        <f t="shared" si="14"/>
        <v>270285.1666666667</v>
      </c>
      <c r="N43" s="278">
        <f t="shared" si="14"/>
        <v>270285.1666666667</v>
      </c>
      <c r="O43" s="278">
        <f t="shared" si="14"/>
        <v>270285.1666666667</v>
      </c>
      <c r="P43" s="279">
        <f>SUM(D43:O43)</f>
        <v>3243421.9999999995</v>
      </c>
      <c r="R43" s="130"/>
      <c r="S43" s="131"/>
    </row>
    <row r="56" ht="12.75">
      <c r="A56" s="138"/>
    </row>
  </sheetData>
  <sheetProtection/>
  <mergeCells count="3">
    <mergeCell ref="O4:P4"/>
    <mergeCell ref="B6:P6"/>
    <mergeCell ref="B24:P24"/>
  </mergeCells>
  <printOptions/>
  <pageMargins left="0.7480314960629921" right="0.7480314960629921" top="1.1533333333333333" bottom="0.984251968503937" header="0.5118110236220472" footer="0.5118110236220472"/>
  <pageSetup fitToHeight="0" fitToWidth="1" horizontalDpi="300" verticalDpi="300" orientation="landscape" paperSize="9" scale="21" r:id="rId1"/>
  <headerFooter alignWithMargins="0">
    <oddHeader>&amp;C&amp;"Arial CE,Félkövér"&amp;12
&amp;11PTAT előirányzat-felhasználási ütemterve&amp;R7. melléklet a    / 2023.(XI.13.) társulási határozathoz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view="pageLayout" workbookViewId="0" topLeftCell="A1">
      <selection activeCell="B14" sqref="B14"/>
    </sheetView>
  </sheetViews>
  <sheetFormatPr defaultColWidth="9.140625" defaultRowHeight="12.75"/>
  <cols>
    <col min="1" max="1" width="3.28125" style="150" customWidth="1"/>
    <col min="2" max="2" width="77.00390625" style="139" customWidth="1"/>
    <col min="3" max="11" width="15.7109375" style="139" customWidth="1"/>
    <col min="12" max="12" width="5.00390625" style="139" customWidth="1"/>
  </cols>
  <sheetData>
    <row r="1" spans="1:12" s="267" customFormat="1" ht="18.75">
      <c r="A1" s="513" t="s">
        <v>394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266"/>
    </row>
    <row r="2" spans="1:12" s="267" customFormat="1" ht="18.75">
      <c r="A2" s="513" t="s">
        <v>401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266"/>
    </row>
    <row r="4" spans="1:11" ht="18.75" customHeight="1">
      <c r="A4" s="514" t="s">
        <v>307</v>
      </c>
      <c r="B4" s="516" t="s">
        <v>235</v>
      </c>
      <c r="C4" s="510" t="s">
        <v>482</v>
      </c>
      <c r="D4" s="510"/>
      <c r="E4" s="510"/>
      <c r="F4" s="510" t="s">
        <v>308</v>
      </c>
      <c r="G4" s="510"/>
      <c r="H4" s="510"/>
      <c r="I4" s="510" t="s">
        <v>309</v>
      </c>
      <c r="J4" s="510"/>
      <c r="K4" s="510"/>
    </row>
    <row r="5" spans="1:11" ht="13.5" customHeight="1">
      <c r="A5" s="515"/>
      <c r="B5" s="517"/>
      <c r="C5" s="511" t="s">
        <v>310</v>
      </c>
      <c r="D5" s="511"/>
      <c r="E5" s="512" t="s">
        <v>407</v>
      </c>
      <c r="F5" s="511" t="s">
        <v>310</v>
      </c>
      <c r="G5" s="511"/>
      <c r="H5" s="512" t="s">
        <v>311</v>
      </c>
      <c r="I5" s="511" t="s">
        <v>310</v>
      </c>
      <c r="J5" s="511"/>
      <c r="K5" s="512" t="s">
        <v>407</v>
      </c>
    </row>
    <row r="6" spans="1:11" ht="26.25" customHeight="1">
      <c r="A6" s="515"/>
      <c r="B6" s="517"/>
      <c r="C6" s="141" t="s">
        <v>312</v>
      </c>
      <c r="D6" s="141" t="s">
        <v>406</v>
      </c>
      <c r="E6" s="512"/>
      <c r="F6" s="141" t="s">
        <v>312</v>
      </c>
      <c r="G6" s="141" t="s">
        <v>313</v>
      </c>
      <c r="H6" s="512"/>
      <c r="I6" s="141" t="s">
        <v>312</v>
      </c>
      <c r="J6" s="141" t="s">
        <v>313</v>
      </c>
      <c r="K6" s="512"/>
    </row>
    <row r="7" spans="1:11" ht="26.25" customHeight="1">
      <c r="A7" s="142" t="s">
        <v>210</v>
      </c>
      <c r="B7" s="143" t="s">
        <v>394</v>
      </c>
      <c r="C7" s="141"/>
      <c r="D7" s="146">
        <v>0</v>
      </c>
      <c r="E7" s="144">
        <f>+C7+D7</f>
        <v>0</v>
      </c>
      <c r="F7" s="141"/>
      <c r="G7" s="141"/>
      <c r="H7" s="140"/>
      <c r="I7" s="141"/>
      <c r="J7" s="141"/>
      <c r="K7" s="144">
        <f>E7+H7</f>
        <v>0</v>
      </c>
    </row>
    <row r="8" spans="1:12" ht="31.5">
      <c r="A8" s="145" t="s">
        <v>211</v>
      </c>
      <c r="B8" s="143" t="s">
        <v>205</v>
      </c>
      <c r="C8" s="146"/>
      <c r="D8" s="146">
        <v>67</v>
      </c>
      <c r="E8" s="144">
        <f>+C8+D8</f>
        <v>67</v>
      </c>
      <c r="F8" s="146"/>
      <c r="G8" s="146"/>
      <c r="H8" s="144"/>
      <c r="I8" s="146"/>
      <c r="J8" s="146"/>
      <c r="K8" s="144">
        <f>E8+H8</f>
        <v>67</v>
      </c>
      <c r="L8" s="147"/>
    </row>
    <row r="9" spans="1:12" ht="26.25" customHeight="1">
      <c r="A9" s="142" t="s">
        <v>212</v>
      </c>
      <c r="B9" s="148" t="s">
        <v>203</v>
      </c>
      <c r="C9" s="146"/>
      <c r="D9" s="146">
        <v>119.5</v>
      </c>
      <c r="E9" s="144">
        <f>+C9+D9</f>
        <v>119.5</v>
      </c>
      <c r="F9" s="146"/>
      <c r="G9" s="146"/>
      <c r="H9" s="144"/>
      <c r="I9" s="146"/>
      <c r="J9" s="146"/>
      <c r="K9" s="144">
        <f>E9+H9</f>
        <v>119.5</v>
      </c>
      <c r="L9" s="147"/>
    </row>
    <row r="10" spans="1:12" ht="26.25" customHeight="1">
      <c r="A10" s="145" t="s">
        <v>213</v>
      </c>
      <c r="B10" s="148" t="s">
        <v>201</v>
      </c>
      <c r="C10" s="146"/>
      <c r="D10" s="146">
        <v>134.5</v>
      </c>
      <c r="E10" s="144">
        <f>+C10+D10</f>
        <v>134.5</v>
      </c>
      <c r="F10" s="146"/>
      <c r="G10" s="146"/>
      <c r="H10" s="144"/>
      <c r="I10" s="146"/>
      <c r="J10" s="146"/>
      <c r="K10" s="144">
        <f>E10+H10</f>
        <v>134.5</v>
      </c>
      <c r="L10" s="147"/>
    </row>
    <row r="11" spans="1:12" ht="26.25" customHeight="1">
      <c r="A11" s="145"/>
      <c r="B11" s="308" t="s">
        <v>395</v>
      </c>
      <c r="C11" s="149">
        <f>SUM(C7:C10)</f>
        <v>0</v>
      </c>
      <c r="D11" s="149">
        <f>SUM(D7:D10)</f>
        <v>321</v>
      </c>
      <c r="E11" s="149">
        <f>SUM(E7:E10)</f>
        <v>321</v>
      </c>
      <c r="F11" s="149">
        <f aca="true" t="shared" si="0" ref="F11:K11">SUM(F7:F10)</f>
        <v>0</v>
      </c>
      <c r="G11" s="149">
        <f t="shared" si="0"/>
        <v>0</v>
      </c>
      <c r="H11" s="149">
        <f t="shared" si="0"/>
        <v>0</v>
      </c>
      <c r="I11" s="149">
        <f t="shared" si="0"/>
        <v>0</v>
      </c>
      <c r="J11" s="149">
        <f t="shared" si="0"/>
        <v>0</v>
      </c>
      <c r="K11" s="149">
        <f t="shared" si="0"/>
        <v>321</v>
      </c>
      <c r="L11" s="147"/>
    </row>
    <row r="12" ht="12.75">
      <c r="B12" s="151"/>
    </row>
  </sheetData>
  <sheetProtection/>
  <mergeCells count="13">
    <mergeCell ref="A1:K1"/>
    <mergeCell ref="A2:K2"/>
    <mergeCell ref="H5:H6"/>
    <mergeCell ref="I5:J5"/>
    <mergeCell ref="K5:K6"/>
    <mergeCell ref="A4:A6"/>
    <mergeCell ref="B4:B6"/>
    <mergeCell ref="C4:E4"/>
    <mergeCell ref="F4:H4"/>
    <mergeCell ref="I4:K4"/>
    <mergeCell ref="C5:D5"/>
    <mergeCell ref="E5:E6"/>
    <mergeCell ref="F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0" r:id="rId1"/>
  <headerFooter>
    <oddHeader>&amp;R8. melléklet a    /2023.(XI.13.) társulási határozathoz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Szabolcsi Eszter</dc:creator>
  <cp:keywords/>
  <dc:description/>
  <cp:lastModifiedBy>Gusa Erna</cp:lastModifiedBy>
  <cp:lastPrinted>2023-11-06T12:18:06Z</cp:lastPrinted>
  <dcterms:created xsi:type="dcterms:W3CDTF">2016-09-12T09:30:19Z</dcterms:created>
  <dcterms:modified xsi:type="dcterms:W3CDTF">2023-11-08T07:21:47Z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